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45" windowHeight="9585" activeTab="0"/>
  </bookViews>
  <sheets>
    <sheet name="検索" sheetId="1" r:id="rId1"/>
  </sheets>
  <definedNames>
    <definedName name="総合病院">'検索'!$AK$5:$AK$11</definedName>
    <definedName name="総合病院住所">'検索'!$AM$5:$AM$11</definedName>
    <definedName name="総合病院電話番号">'検索'!$AN$5:$AN$11</definedName>
    <definedName name="総合病院名">'検索'!$AL$5:$AL$11</definedName>
    <definedName name="病院ＮＯ">'検索'!$AJ$5:$AJ$96</definedName>
  </definedNames>
  <calcPr fullCalcOnLoad="1"/>
</workbook>
</file>

<file path=xl/sharedStrings.xml><?xml version="1.0" encoding="utf-8"?>
<sst xmlns="http://schemas.openxmlformats.org/spreadsheetml/2006/main" count="1291" uniqueCount="960">
  <si>
    <t>総合病院</t>
  </si>
  <si>
    <t>市立千歳市民病院</t>
  </si>
  <si>
    <t>千歳市北光2丁目1-1</t>
  </si>
  <si>
    <t>住所</t>
  </si>
  <si>
    <t>医療機関名</t>
  </si>
  <si>
    <t>電話番号</t>
  </si>
  <si>
    <t>千歳桂病院</t>
  </si>
  <si>
    <t>千歳市蘭越97-2</t>
  </si>
  <si>
    <t>千歳第一病院</t>
  </si>
  <si>
    <t>千歳市東雲町1丁目11</t>
  </si>
  <si>
    <t>千歳市富丘1丁目618-6</t>
  </si>
  <si>
    <t>千歳豊友会病院</t>
  </si>
  <si>
    <t>千歳病院</t>
  </si>
  <si>
    <t>千歳市桂木1丁目5-6</t>
  </si>
  <si>
    <t>尾谷病院</t>
  </si>
  <si>
    <t>千歳市新富2丁目5-5</t>
  </si>
  <si>
    <t>北星病院</t>
  </si>
  <si>
    <t>千歳市清流5丁目1-1</t>
  </si>
  <si>
    <t>向陽台病院</t>
  </si>
  <si>
    <t>千歳市若草1丁目10-11</t>
  </si>
  <si>
    <t>いがらし内科</t>
  </si>
  <si>
    <t>千歳市千代田町3丁目5　セントラルビル3Ｆ</t>
  </si>
  <si>
    <t>内科</t>
  </si>
  <si>
    <t>梅ヶ丘クリニック</t>
  </si>
  <si>
    <t>長都内科クリニック</t>
  </si>
  <si>
    <t>千歳市勇舞8丁目2-2</t>
  </si>
  <si>
    <t>加藤内科クリニック</t>
  </si>
  <si>
    <t>千歳市千代田町7丁目　ペウレ千歳5Ｆ</t>
  </si>
  <si>
    <t>神谷医院</t>
  </si>
  <si>
    <t>千歳市花園5丁目1-2</t>
  </si>
  <si>
    <t>くみたこどもクリニック</t>
  </si>
  <si>
    <t>千歳市信濃2丁目2-1</t>
  </si>
  <si>
    <t>こにし小児科医院</t>
  </si>
  <si>
    <t>千歳市高台4丁目2-4</t>
  </si>
  <si>
    <t>しきなみ小児科</t>
  </si>
  <si>
    <t>千歳市新富1丁目4-7</t>
  </si>
  <si>
    <t>住吉こどもクリニック</t>
  </si>
  <si>
    <t>千歳市住吉3丁目16-10</t>
  </si>
  <si>
    <t>千歳循環器クリニック</t>
  </si>
  <si>
    <t>千歳市豊里2丁目8-1</t>
  </si>
  <si>
    <t>ぬまくら内科</t>
  </si>
  <si>
    <t>千歳市信濃2丁目1　しなのビル2Ｆ</t>
  </si>
  <si>
    <t>北斗内科小児科医院</t>
  </si>
  <si>
    <t>千歳市北斗6丁目1-1</t>
  </si>
  <si>
    <t>豊友会信濃リハビリクリニック</t>
  </si>
  <si>
    <t>千歳市信濃3丁目20-15</t>
  </si>
  <si>
    <t>三上内科呼吸器科クリニック</t>
  </si>
  <si>
    <t>千歳市東郊1丁目4-18　東郊メディカルビル1Ｆ</t>
  </si>
  <si>
    <t>千歳インター消化器・内科</t>
  </si>
  <si>
    <t>千歳市本町4丁目2-2</t>
  </si>
  <si>
    <t>外科・整形外科</t>
  </si>
  <si>
    <t>あさの整形外科クリニック</t>
  </si>
  <si>
    <t>千歳市住吉4丁目2</t>
  </si>
  <si>
    <t>高橋整形外科クリニック</t>
  </si>
  <si>
    <t>千歳佐藤整形外科医院</t>
  </si>
  <si>
    <t>千歳市新富1丁目2-8</t>
  </si>
  <si>
    <t>藤原整形外科医院</t>
  </si>
  <si>
    <t>千歳市信濃2丁目3-15</t>
  </si>
  <si>
    <t>矢尾外科胃腸科</t>
  </si>
  <si>
    <t>千歳市新富3丁目12-8</t>
  </si>
  <si>
    <t>脳神経外科・精神科</t>
  </si>
  <si>
    <t>千歳脳神経外科</t>
  </si>
  <si>
    <t>千歳市日の出1丁目1-41</t>
  </si>
  <si>
    <t>恵聖会クリニック</t>
  </si>
  <si>
    <t>千歳市栄町4丁目12-1</t>
  </si>
  <si>
    <t>千歳こぶしクリニック</t>
  </si>
  <si>
    <t>千歳市幸町3丁目15　エレガンスビル2Ｆ</t>
  </si>
  <si>
    <t>鎌田眼科</t>
  </si>
  <si>
    <t>千歳市信濃2丁目1</t>
  </si>
  <si>
    <t>さとう眼科</t>
  </si>
  <si>
    <t>千歳市千代田町4丁目18</t>
  </si>
  <si>
    <t>新千歳眼科</t>
  </si>
  <si>
    <t>千歳市あずさ2丁目2-2</t>
  </si>
  <si>
    <t>千歳アイクリニック</t>
  </si>
  <si>
    <t>千歳市東郊1丁目3-16</t>
  </si>
  <si>
    <t>稲場耳鼻咽喉科</t>
  </si>
  <si>
    <t>千歳市清水町4丁目1</t>
  </si>
  <si>
    <t>千歳耳鼻咽喉科</t>
  </si>
  <si>
    <t>千歳市東郊1丁目4-18　東郊メディカルビル2Ｆ</t>
  </si>
  <si>
    <t>松浦耳鼻咽喉科</t>
  </si>
  <si>
    <t>千歳市千代田町4丁目18-1</t>
  </si>
  <si>
    <t>泌尿器科</t>
  </si>
  <si>
    <t>ありかど泌尿器科</t>
  </si>
  <si>
    <t>千歳市千代田町3丁目5　セントラルビル4Ｆ</t>
  </si>
  <si>
    <t>井川医院</t>
  </si>
  <si>
    <t>千歳市新富1丁目7-20</t>
  </si>
  <si>
    <t>坂泌尿器科千歳クリニック</t>
  </si>
  <si>
    <t>千歳市新富2丁目1　しなのビル2Ｆ</t>
  </si>
  <si>
    <t>たけやま腎・泌尿器科クリニック</t>
  </si>
  <si>
    <t>浅沼皮膚科医院</t>
  </si>
  <si>
    <t>千歳市錦町1丁目11-1</t>
  </si>
  <si>
    <t>千歳皮膚科形成外科クリニック</t>
  </si>
  <si>
    <t>千歳市東郊1丁目4-18　東郊メディカル</t>
  </si>
  <si>
    <t>市立千歳市民泉郷診療所</t>
  </si>
  <si>
    <t>地域診療所</t>
  </si>
  <si>
    <t>千歳市泉郷78-10</t>
  </si>
  <si>
    <t>市立千歳市民病院支笏湖診療所</t>
  </si>
  <si>
    <t>千歳市支笏湖温泉3</t>
  </si>
  <si>
    <t>歯科医院</t>
  </si>
  <si>
    <t>あおき歯科クリニック</t>
  </si>
  <si>
    <t>千歳北陽4丁目10-22</t>
  </si>
  <si>
    <t>青葉公園歯科</t>
  </si>
  <si>
    <t>千歳市本町2丁目28-2</t>
  </si>
  <si>
    <t>赤堀歯科医院</t>
  </si>
  <si>
    <t>千歳市栄町5丁目10-3</t>
  </si>
  <si>
    <t>あずさ歯科クリニック</t>
  </si>
  <si>
    <t>千歳市あずさ5丁目1-9</t>
  </si>
  <si>
    <t>池田歯科クリニック</t>
  </si>
  <si>
    <t>千歳市日の出3丁目1-1</t>
  </si>
  <si>
    <t>いなば歯科医院</t>
  </si>
  <si>
    <t>千歳市清水町4丁目1-11</t>
  </si>
  <si>
    <t>うえたけ歯科医院</t>
  </si>
  <si>
    <t>千歳市弥生2丁目1-21</t>
  </si>
  <si>
    <t>おおはし歯科医院</t>
  </si>
  <si>
    <t>千歳市本町1丁目17-3</t>
  </si>
  <si>
    <t>おがわ歯科医院</t>
  </si>
  <si>
    <t>千歳市春日町1丁目4-1</t>
  </si>
  <si>
    <t>おさつ歯科クリニック</t>
  </si>
  <si>
    <t>千歳市勇舞8丁目6-8</t>
  </si>
  <si>
    <t>尾島歯科医院</t>
  </si>
  <si>
    <t>千歳市富丘4丁目5-22</t>
  </si>
  <si>
    <t>かど歯科医院</t>
  </si>
  <si>
    <t>千歳市自由ヶ丘1丁目16-12</t>
  </si>
  <si>
    <t>川端デンタルオフィス</t>
  </si>
  <si>
    <t>千歳市末広3丁目1-5</t>
  </si>
  <si>
    <t>千歳市長都駅前1丁目</t>
  </si>
  <si>
    <t>菅野歯科医院</t>
  </si>
  <si>
    <t>栗山歯科クリニック</t>
  </si>
  <si>
    <t>千歳市文京3丁目2-2</t>
  </si>
  <si>
    <t>小出歯科医院</t>
  </si>
  <si>
    <t>千歳市新富2丁目1-28</t>
  </si>
  <si>
    <t>千歳市白樺2丁目2-1</t>
  </si>
  <si>
    <t>ささき歯科医院</t>
  </si>
  <si>
    <t>千歳市千代田町4丁目10-1</t>
  </si>
  <si>
    <t>佐々木歯科診療所</t>
  </si>
  <si>
    <t>千歳市白樺5丁目3-11</t>
  </si>
  <si>
    <t>自由ヶ丘歯科医院</t>
  </si>
  <si>
    <t>千歳市自由ヶ丘3丁目3-5</t>
  </si>
  <si>
    <t>しんとみ歯科医院</t>
  </si>
  <si>
    <t>千歳市新富1丁目13-12</t>
  </si>
  <si>
    <t>住吉歯科医院</t>
  </si>
  <si>
    <t>スマイルデンタルクリニック</t>
  </si>
  <si>
    <t>千歳市住吉3丁目14-14</t>
  </si>
  <si>
    <t>千歳市清流6丁目1-1</t>
  </si>
  <si>
    <t>すもり歯科・矯正歯科クリニック</t>
  </si>
  <si>
    <t>千歳市栄町6丁目51　ポスフール千歳店2Ｆ</t>
  </si>
  <si>
    <t>第一歯科</t>
  </si>
  <si>
    <t>千歳市花園5丁目5-7</t>
  </si>
  <si>
    <t>たかぎ歯科</t>
  </si>
  <si>
    <t>千歳市花園7丁目13-13</t>
  </si>
  <si>
    <t>だんじょう歯科医院</t>
  </si>
  <si>
    <t>千歳市北光1丁目4-14</t>
  </si>
  <si>
    <t>富丘歯科医院</t>
  </si>
  <si>
    <t>千歳市富丘2丁目18-7</t>
  </si>
  <si>
    <t>なんぶ歯科医院</t>
  </si>
  <si>
    <t>千歳市北光6丁目1-1</t>
  </si>
  <si>
    <t>パークあおき歯科</t>
  </si>
  <si>
    <t>千歳市春日町3丁目14</t>
  </si>
  <si>
    <t>はた歯科クリニック</t>
  </si>
  <si>
    <t>千歳市東郊2丁目8-19</t>
  </si>
  <si>
    <t>日の出歯科医院</t>
  </si>
  <si>
    <t>千歳市青葉3丁目1-1</t>
  </si>
  <si>
    <t>ファミリー歯科クリニック</t>
  </si>
  <si>
    <t>千歳市千代田町6丁目22</t>
  </si>
  <si>
    <t>ペウレ歯科クリニック</t>
  </si>
  <si>
    <t>ポプラ歯科クリニック</t>
  </si>
  <si>
    <t>マナベ矯正歯科</t>
  </si>
  <si>
    <t>千歳市千代田町6丁目41</t>
  </si>
  <si>
    <t>みぞぐち歯科クリニック</t>
  </si>
  <si>
    <t>千歳市高台2丁目7-16</t>
  </si>
  <si>
    <t>宮川歯科医院</t>
  </si>
  <si>
    <t>千歳市北斗2丁目10-8</t>
  </si>
  <si>
    <t>村上歯科医院</t>
  </si>
  <si>
    <t>千歳市北栄2丁目8-4</t>
  </si>
  <si>
    <t>諸岡歯科医院</t>
  </si>
  <si>
    <t>千歳市栄町2丁目6</t>
  </si>
  <si>
    <t>ユー歯科</t>
  </si>
  <si>
    <t>千歳市梅ヶ丘1丁目7-18</t>
  </si>
  <si>
    <t>佑愛歯科医院</t>
  </si>
  <si>
    <t>千歳市新富3丁目20-10</t>
  </si>
  <si>
    <t>わかつき歯科医院</t>
  </si>
  <si>
    <t>渡辺歯科クリニック</t>
  </si>
  <si>
    <t>千歳市信濃3丁目28-13</t>
  </si>
  <si>
    <t>リーフ歯科</t>
  </si>
  <si>
    <t>千歳市稲穂4丁目3-10</t>
  </si>
  <si>
    <t>みどり台歯科医院</t>
  </si>
  <si>
    <t>千歳市上長都1102-17</t>
  </si>
  <si>
    <t>北光</t>
  </si>
  <si>
    <t>蘭越</t>
  </si>
  <si>
    <t>東雲町</t>
  </si>
  <si>
    <t>富丘</t>
  </si>
  <si>
    <t>桂木</t>
  </si>
  <si>
    <t>新富</t>
  </si>
  <si>
    <t>新富</t>
  </si>
  <si>
    <t>清流</t>
  </si>
  <si>
    <t>清流</t>
  </si>
  <si>
    <t>若草</t>
  </si>
  <si>
    <t>千代田町</t>
  </si>
  <si>
    <t>千代田町</t>
  </si>
  <si>
    <t>春日町</t>
  </si>
  <si>
    <t>春日町</t>
  </si>
  <si>
    <t>千歳市梅ヶ丘1丁目4-1</t>
  </si>
  <si>
    <t>梅ヶ丘</t>
  </si>
  <si>
    <t>上長都</t>
  </si>
  <si>
    <t>稲穂</t>
  </si>
  <si>
    <t>信濃</t>
  </si>
  <si>
    <t>信濃</t>
  </si>
  <si>
    <t>末広</t>
  </si>
  <si>
    <t>末広</t>
  </si>
  <si>
    <t>梅ヶ丘</t>
  </si>
  <si>
    <t>北栄</t>
  </si>
  <si>
    <t>栄町</t>
  </si>
  <si>
    <t>栄町</t>
  </si>
  <si>
    <t>北斗</t>
  </si>
  <si>
    <t>北斗</t>
  </si>
  <si>
    <t>高台</t>
  </si>
  <si>
    <t>高台</t>
  </si>
  <si>
    <t>錦町</t>
  </si>
  <si>
    <t>錦町</t>
  </si>
  <si>
    <t>青葉</t>
  </si>
  <si>
    <t>東郊</t>
  </si>
  <si>
    <t>東郊</t>
  </si>
  <si>
    <t>花園</t>
  </si>
  <si>
    <t>住吉</t>
  </si>
  <si>
    <t>自由ヶ丘</t>
  </si>
  <si>
    <t>白樺</t>
  </si>
  <si>
    <t>白樺</t>
  </si>
  <si>
    <t>文京</t>
  </si>
  <si>
    <t>長都駅前</t>
  </si>
  <si>
    <t>自由ヶ丘</t>
  </si>
  <si>
    <t>勇舞</t>
  </si>
  <si>
    <t>本町</t>
  </si>
  <si>
    <t>本町</t>
  </si>
  <si>
    <t>弥生</t>
  </si>
  <si>
    <t>清水町</t>
  </si>
  <si>
    <t>日の出</t>
  </si>
  <si>
    <t>あずさ</t>
  </si>
  <si>
    <t>北陽</t>
  </si>
  <si>
    <t>支笏湖温泉</t>
  </si>
  <si>
    <t>泉郷</t>
  </si>
  <si>
    <t>豊里</t>
  </si>
  <si>
    <t>東郊1</t>
  </si>
  <si>
    <t>あずさ</t>
  </si>
  <si>
    <t>幸町</t>
  </si>
  <si>
    <t>http://www.city.chitose.hokkaido.jp/hospital/</t>
  </si>
  <si>
    <t>http://www.chitose-katsura.or.jp/</t>
  </si>
  <si>
    <t>http://www.dojinkai-group.com/</t>
  </si>
  <si>
    <t>http://www.foryou-hp.or.jp/</t>
  </si>
  <si>
    <t>http://www.siseikai.or.jp/</t>
  </si>
  <si>
    <t>http://www.otani-hospital.com/</t>
  </si>
  <si>
    <t>http://www.hokusei.or.jp/cgi-bin/index.php</t>
  </si>
  <si>
    <t>http://www.yasuragi-web.com/page001.html</t>
  </si>
  <si>
    <t>http://www.seijinkai-n.com/umegaoka/index.html</t>
  </si>
  <si>
    <t>http://www.myclinic.ne.jp/osatu/pc/</t>
  </si>
  <si>
    <t>http://www.myclinic.ne.jp/sumiyosic/pc/</t>
  </si>
  <si>
    <t>http://www13.plala.or.jp/cjclinic/homepage.htm</t>
  </si>
  <si>
    <t>http://www.home-dr.jp/hos_data/chitose/mikami/top.htm</t>
  </si>
  <si>
    <t>http://www.myclinic.ne.jp/asanon/pc/</t>
  </si>
  <si>
    <t>http://www.nihonleben.com/medicalport/clinic_takahashi.html</t>
  </si>
  <si>
    <t>http://www.katoclinic.ne.jp/</t>
  </si>
  <si>
    <t>http://www2.ocn.ne.jp/~chi-sato/index2.html</t>
  </si>
  <si>
    <t>http://www.kouju.or.jp/</t>
  </si>
  <si>
    <t>http://www.chiba.med.or.jp/ichihara/kaku-kikan/18-5.htm</t>
  </si>
  <si>
    <t>http://www.uenae-hp.or.jp/chikobu.htm</t>
  </si>
  <si>
    <t>http://www.shinchitose-ganka.com/</t>
  </si>
  <si>
    <t>http://www.saka-uro.or.jp/chitose/</t>
  </si>
  <si>
    <t>http://www4.ocn.ne.jp/~take-uro/</t>
  </si>
  <si>
    <t>http://www.kojinkai.org/clinic/chitose/asanuma/index.html</t>
  </si>
  <si>
    <t>http://www.kojinkai.org/clinic/chitose/hihuka/index.html</t>
  </si>
  <si>
    <t>http://www.hokuyukai.org/aoba/</t>
  </si>
  <si>
    <t>http://www.ogawado.com/</t>
  </si>
  <si>
    <t>http://www2.ocn.ne.jp/~osatsudc/</t>
  </si>
  <si>
    <t>http://www.ojima-dental.net/</t>
  </si>
  <si>
    <t>http://www.dc-kado.com/</t>
  </si>
  <si>
    <t>http://kawabata-dentaloffice.jp/yoursmile/</t>
  </si>
  <si>
    <t>http://koidesika.shop-k.com/</t>
  </si>
  <si>
    <t>http://www.smile-dental.jp/01_top.html</t>
  </si>
  <si>
    <t>http://www.shika-kyousei.net/object/69/?object_id=69</t>
  </si>
  <si>
    <t>http://www.takagidc.com/</t>
  </si>
  <si>
    <t>http://www.hokuyukai.org/family/</t>
  </si>
  <si>
    <t>http://www.pewre-dental.com/</t>
  </si>
  <si>
    <t>http://www.manabe-ortho.or.jp/</t>
  </si>
  <si>
    <t>http://www4.ocn.ne.jp/~mizo-d-c/11.html</t>
  </si>
  <si>
    <t>http://morooka.vs.land.to/index.html</t>
  </si>
  <si>
    <t>http://web.hello-chitose.jp/u_dental/</t>
  </si>
  <si>
    <t>千歳市大和２ー９３０ー５６</t>
  </si>
  <si>
    <t>0123-24-0419</t>
  </si>
  <si>
    <t>0123-26-7113</t>
  </si>
  <si>
    <t>0123-23-8558</t>
  </si>
  <si>
    <t>0123-23-3789</t>
  </si>
  <si>
    <t>0123-42-9668</t>
  </si>
  <si>
    <t>0123-26-9305</t>
  </si>
  <si>
    <t>0123-26-2411</t>
  </si>
  <si>
    <t>0123-24-5397</t>
  </si>
  <si>
    <t>0123-23-7733</t>
  </si>
  <si>
    <t>0123-23-9024</t>
  </si>
  <si>
    <t>0123-23-2397</t>
  </si>
  <si>
    <t>0123-27-4711</t>
  </si>
  <si>
    <t>0123-26-2096</t>
  </si>
  <si>
    <t>0123-22-2096</t>
  </si>
  <si>
    <t>0123-42-5550</t>
  </si>
  <si>
    <t>セブンイレブン</t>
  </si>
  <si>
    <t>0123-27-4331</t>
  </si>
  <si>
    <t>千歳市朝日町８－１２０６－５３</t>
  </si>
  <si>
    <t>千歳市勇舞４丁目１番１６号</t>
  </si>
  <si>
    <t>千歳市清水町３－２２</t>
  </si>
  <si>
    <t>0123-23-6030</t>
  </si>
  <si>
    <t>千歳市千代田町６－１２</t>
  </si>
  <si>
    <t>0123-23-2146</t>
  </si>
  <si>
    <t>千歳市青葉４－１２－１６</t>
  </si>
  <si>
    <t>0123-23-5284</t>
  </si>
  <si>
    <t>千歳市東郊１－３－７</t>
  </si>
  <si>
    <t>0123-24-3963</t>
  </si>
  <si>
    <t>千歳市柏台南１－２－１</t>
  </si>
  <si>
    <t>0123-23-6110</t>
  </si>
  <si>
    <t>ローソン</t>
  </si>
  <si>
    <t>セイコーマート</t>
  </si>
  <si>
    <t>千歳市稲穂3丁目11番8号</t>
  </si>
  <si>
    <t>0123-26-7788</t>
  </si>
  <si>
    <t>千歳市花園7丁目13番地13号</t>
  </si>
  <si>
    <t>0123-23-6331</t>
  </si>
  <si>
    <t>0123-23-3233</t>
  </si>
  <si>
    <t>千歳市高台1丁目6番3号</t>
  </si>
  <si>
    <t>0123-22-3900</t>
  </si>
  <si>
    <t>千歳市自由ｹ丘1丁目16-11</t>
  </si>
  <si>
    <t>0123-24-9526</t>
  </si>
  <si>
    <t>千歳市住吉1丁目4番15号</t>
  </si>
  <si>
    <t>0123-27-2299</t>
  </si>
  <si>
    <t>千歳市住吉3丁目14-9</t>
  </si>
  <si>
    <t>0123-26-3338</t>
  </si>
  <si>
    <t>千歳市長都駅前3丁目1番29号</t>
  </si>
  <si>
    <t>0123-42-8100</t>
  </si>
  <si>
    <t>千歳市日の出1丁目1-50</t>
  </si>
  <si>
    <t>0123-26-7500</t>
  </si>
  <si>
    <t>千歳市梅ヶ丘2丁目1番19号</t>
  </si>
  <si>
    <t>0123-26-3601</t>
  </si>
  <si>
    <t>千歳市柏陽1丁目3-5</t>
  </si>
  <si>
    <t>0123-28-4698</t>
  </si>
  <si>
    <t>千歳市富丘1丁目28-9</t>
  </si>
  <si>
    <t>0123-22-2090</t>
  </si>
  <si>
    <t>千歳市北斗1丁目16-16</t>
  </si>
  <si>
    <t>0123-26-2304</t>
  </si>
  <si>
    <t>千歳市北陽1丁目13-20</t>
  </si>
  <si>
    <t>0123-23-3654</t>
  </si>
  <si>
    <t>千歳市桜木3-1-1</t>
  </si>
  <si>
    <t>0123-49-6351</t>
  </si>
  <si>
    <t>千歳市真々地１丁目１１－２</t>
  </si>
  <si>
    <t>0123-23-4404</t>
  </si>
  <si>
    <t>千歳市北陽3-2-13</t>
  </si>
  <si>
    <t>0123-23-8592</t>
  </si>
  <si>
    <t>スパー</t>
  </si>
  <si>
    <t>ポスフール</t>
  </si>
  <si>
    <t>ビッグハウス</t>
  </si>
  <si>
    <t>ツルハドラッグ</t>
  </si>
  <si>
    <t>千歳市緑町1丁目3-30</t>
  </si>
  <si>
    <t>千歳市新富1丁目5番10号</t>
  </si>
  <si>
    <t>千歳市北陽1丁目12-6</t>
  </si>
  <si>
    <t>09:00～21:00</t>
  </si>
  <si>
    <t>0123-49-6101</t>
  </si>
  <si>
    <t>10:00～22:00</t>
  </si>
  <si>
    <t>09:00～20:00</t>
  </si>
  <si>
    <t>10:00～21:00</t>
  </si>
  <si>
    <t>09:00～21:00</t>
  </si>
  <si>
    <t>0123-40-7022　</t>
  </si>
  <si>
    <t>24時間営業</t>
  </si>
  <si>
    <t>24時間営業</t>
  </si>
  <si>
    <t>サッポロドラッグストア</t>
  </si>
  <si>
    <t>ホーマック</t>
  </si>
  <si>
    <t>コープさっぽろ</t>
  </si>
  <si>
    <t>高台店</t>
  </si>
  <si>
    <t>千歳店</t>
  </si>
  <si>
    <t>07:00～23:00 </t>
  </si>
  <si>
    <t>0123-22-1411</t>
  </si>
  <si>
    <t>千歳市栄町６－５１</t>
  </si>
  <si>
    <t>0123-24-3100</t>
  </si>
  <si>
    <t>千歳市日の出1丁目1番66号</t>
  </si>
  <si>
    <t>0123-26-6660</t>
  </si>
  <si>
    <t>長都店</t>
  </si>
  <si>
    <t>千歳市勇舞8丁目1番1号</t>
  </si>
  <si>
    <t>0123-23-7667</t>
  </si>
  <si>
    <t>千歳緑町店</t>
  </si>
  <si>
    <t>0123-49-2913</t>
  </si>
  <si>
    <t>千歳新富店</t>
  </si>
  <si>
    <t>0123-49-7121</t>
  </si>
  <si>
    <t>北陽店</t>
  </si>
  <si>
    <t>0123-49-6030</t>
  </si>
  <si>
    <t>千歳青葉店</t>
  </si>
  <si>
    <t>千歳市青葉6丁目13番4号</t>
  </si>
  <si>
    <t>千歳市新富3丁目9番3号</t>
  </si>
  <si>
    <t>千歳梅ヶ丘店</t>
  </si>
  <si>
    <t>千歳市梅ヶ丘1丁目1-18</t>
  </si>
  <si>
    <t>千歳レラ店</t>
  </si>
  <si>
    <t>千歳市柏台南１丁目2番-1号　千歳アウトレットモール・レラ155区画</t>
  </si>
  <si>
    <t>0120-40-1700</t>
  </si>
  <si>
    <t>富士店</t>
  </si>
  <si>
    <t>千歳市富士4丁目1番4号</t>
  </si>
  <si>
    <t>0123-27-6811</t>
  </si>
  <si>
    <t>住吉店</t>
  </si>
  <si>
    <t>千歳市住吉3丁目3番3号</t>
  </si>
  <si>
    <t>0123-27-1496</t>
  </si>
  <si>
    <t>千歳市高台5丁目7-12</t>
  </si>
  <si>
    <t>0123-23-9411</t>
  </si>
  <si>
    <t>パセオすみよし店</t>
  </si>
  <si>
    <t>0123-42-5511</t>
  </si>
  <si>
    <t>向陽台店</t>
  </si>
  <si>
    <t>千歳市白樺2-3</t>
  </si>
  <si>
    <t>0123-28-3511</t>
  </si>
  <si>
    <t>卸売スーパー</t>
  </si>
  <si>
    <t>千歳市栄町７丁目１３８５－９</t>
  </si>
  <si>
    <t>0123-40-8500</t>
  </si>
  <si>
    <t>千歳アウトレットモール・レラ</t>
  </si>
  <si>
    <t>千歳市柏台南1丁目2-1</t>
  </si>
  <si>
    <t>0123-42-3000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</si>
  <si>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</si>
  <si>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</si>
  <si>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</si>
  <si>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</si>
  <si>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</si>
  <si>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</si>
  <si>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</si>
  <si>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</si>
  <si>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</si>
  <si>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</si>
  <si>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</si>
  <si>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</si>
  <si>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</si>
  <si>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</si>
  <si>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</si>
  <si>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</si>
  <si>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</si>
  <si>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</si>
  <si>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</si>
  <si>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</si>
  <si>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</si>
  <si>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</si>
  <si>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</si>
  <si>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</si>
  <si>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</si>
  <si>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</si>
  <si>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</si>
  <si>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</si>
  <si>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</si>
  <si>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</si>
  <si>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</si>
  <si>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</si>
  <si>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</si>
  <si>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</si>
  <si>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</si>
  <si>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</si>
  <si>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</si>
  <si>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</si>
  <si>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</si>
  <si>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</si>
  <si>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</si>
  <si>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</si>
  <si>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</si>
  <si>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</si>
  <si>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</si>
  <si>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</si>
  <si>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</si>
  <si>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</si>
  <si>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</si>
  <si>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</si>
  <si>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</si>
  <si>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</si>
  <si>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</si>
  <si>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</si>
  <si>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</si>
  <si>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</si>
  <si>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</si>
  <si>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</si>
  <si>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</si>
  <si>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</si>
  <si>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</si>
  <si>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</si>
  <si>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</si>
  <si>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</si>
  <si>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</si>
  <si>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</si>
  <si>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</si>
  <si>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</si>
  <si>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</si>
  <si>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</si>
  <si>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</si>
  <si>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</si>
  <si>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</si>
  <si>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</si>
  <si>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</si>
  <si>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</si>
  <si>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</si>
  <si>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</si>
  <si>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</si>
  <si>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</si>
  <si>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</si>
  <si>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</si>
  <si>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</si>
  <si>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</si>
  <si>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</si>
  <si>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</si>
  <si>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</si>
  <si>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</si>
  <si>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</si>
  <si>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</si>
  <si>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</si>
  <si>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</si>
  <si>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サンクス</t>
  </si>
  <si>
    <t>千歳市真々地２丁目１－５</t>
  </si>
  <si>
    <t>千歳市春日町３丁目１－５</t>
  </si>
  <si>
    <t>0123-27-2711</t>
  </si>
  <si>
    <t>0123-26-8151</t>
  </si>
  <si>
    <t>千歳市新富二丁目４番１１号</t>
  </si>
  <si>
    <t>0123-40-2320</t>
  </si>
  <si>
    <t>千歳市新富３丁目１１－７</t>
  </si>
  <si>
    <t>0123-49-3303</t>
  </si>
  <si>
    <t>0123-26-8333</t>
  </si>
  <si>
    <t>千歳市本町２－２０－１</t>
  </si>
  <si>
    <t>0123-23-1890</t>
  </si>
  <si>
    <t>011-377-3200</t>
  </si>
  <si>
    <t>北広島店</t>
  </si>
  <si>
    <t>札幌北広島店</t>
  </si>
  <si>
    <t>ホクレンショップ</t>
  </si>
  <si>
    <t>ラッキー</t>
  </si>
  <si>
    <t>千歳市役所</t>
  </si>
  <si>
    <t>市民文化センター</t>
  </si>
  <si>
    <t>公民館</t>
  </si>
  <si>
    <t>スポーツセンター</t>
  </si>
  <si>
    <t>温水プール</t>
  </si>
  <si>
    <t>サケのふるさと館</t>
  </si>
  <si>
    <t>ちとせっこセンター</t>
  </si>
  <si>
    <t>市民活動交流センターミナクール</t>
  </si>
  <si>
    <t>千歳市東雲町2丁目34番地</t>
  </si>
  <si>
    <t>0123-24-3131</t>
  </si>
  <si>
    <t>千歳市北栄2丁目2番11号</t>
  </si>
  <si>
    <t>0123-26-1151</t>
  </si>
  <si>
    <t xml:space="preserve">0123-23-2740 </t>
  </si>
  <si>
    <t>千歳市真町２１９６番地の１</t>
  </si>
  <si>
    <t>0123-26-2131</t>
  </si>
  <si>
    <t>千歳市立図書館</t>
  </si>
  <si>
    <t>千歳市真町176-3</t>
  </si>
  <si>
    <t>千歳市真町176-2</t>
  </si>
  <si>
    <t>千歳市流通3丁目1-9</t>
  </si>
  <si>
    <t>0123-49-7001</t>
  </si>
  <si>
    <t>千歳市花園2丁目312番地</t>
  </si>
  <si>
    <t>0123-42-2310</t>
  </si>
  <si>
    <t>千歳市千代田町5丁目7-1</t>
  </si>
  <si>
    <t>0123-24-0847</t>
  </si>
  <si>
    <t>0123-40-1717</t>
  </si>
  <si>
    <t>千歳市花園4丁目3-1</t>
  </si>
  <si>
    <t>開基記念総合武道館</t>
  </si>
  <si>
    <t>千歳市あずさ1丁目3-1</t>
  </si>
  <si>
    <t>0123-22-1111</t>
  </si>
  <si>
    <t>0123-22-2100</t>
  </si>
  <si>
    <t>市民ギャラリー</t>
  </si>
  <si>
    <t>千歳市千代田町5丁目7-1</t>
  </si>
  <si>
    <t>0123-42-5214</t>
  </si>
  <si>
    <t>0123-22-5411‎</t>
  </si>
  <si>
    <t>東郊店</t>
  </si>
  <si>
    <t>0123-27-5370</t>
  </si>
  <si>
    <t>フードD千歳</t>
  </si>
  <si>
    <t xml:space="preserve">0123-27-7676 </t>
  </si>
  <si>
    <t>ジョイフルエーケー</t>
  </si>
  <si>
    <t>011-370-5555</t>
  </si>
  <si>
    <t>毎週月・最終金・年末年始</t>
  </si>
  <si>
    <t>日曜日・祝日・年末年始（12/31～1/5）</t>
  </si>
  <si>
    <t>第三月曜日・蔵書点検期間（8/28～9/5）・年末年始（12/28～1/4）</t>
  </si>
  <si>
    <t>毎週月（祝祭日の場合は翌日）・最終金・年末年始</t>
  </si>
  <si>
    <t>毎週月（祝祭日の場合は翌日）・最終金・年末年始</t>
  </si>
  <si>
    <t>土曜日・日曜日</t>
  </si>
  <si>
    <t>最寄り駅</t>
  </si>
  <si>
    <t>種類</t>
  </si>
  <si>
    <t>地域</t>
  </si>
  <si>
    <t>千歳市青葉７ー７ー２５</t>
  </si>
  <si>
    <t>千代田町3丁目</t>
  </si>
  <si>
    <t>市民病院</t>
  </si>
  <si>
    <t>千歳桂病院前</t>
  </si>
  <si>
    <t>福祉センター前</t>
  </si>
  <si>
    <t>富丘団地入口</t>
  </si>
  <si>
    <t>新富1丁目</t>
  </si>
  <si>
    <t>尾谷病院前</t>
  </si>
  <si>
    <t>桂木1丁目</t>
  </si>
  <si>
    <t>北星病院前</t>
  </si>
  <si>
    <t>向陽台入口</t>
  </si>
  <si>
    <t>東9線</t>
  </si>
  <si>
    <t>ぬまくら内科前</t>
  </si>
  <si>
    <t>青葉中学校前</t>
  </si>
  <si>
    <t>診療科目</t>
  </si>
  <si>
    <t>病院名</t>
  </si>
  <si>
    <t>北広島市大曲幸町3丁目7-6</t>
  </si>
  <si>
    <t>北広島市大曲工業団地7丁目3-4</t>
  </si>
  <si>
    <t>千歳市東郊２丁目７‎</t>
  </si>
  <si>
    <t>千歳市北陽１丁目２−１</t>
  </si>
  <si>
    <t>千歳市錦町4-25</t>
  </si>
  <si>
    <t xml:space="preserve">千歳錦町店 </t>
  </si>
  <si>
    <t>三井アウトレットモール</t>
  </si>
  <si>
    <t>支店名</t>
  </si>
  <si>
    <t>店舗名</t>
  </si>
  <si>
    <t>千歳青葉</t>
  </si>
  <si>
    <t>千歳朝日町</t>
  </si>
  <si>
    <t>千歳寿</t>
  </si>
  <si>
    <t>千歳信濃2丁目</t>
  </si>
  <si>
    <t>千歳新富</t>
  </si>
  <si>
    <t>千歳自由ケ丘</t>
  </si>
  <si>
    <t>千歳高台</t>
  </si>
  <si>
    <t>千歳千代田</t>
  </si>
  <si>
    <t>千歳富丘2丁目</t>
  </si>
  <si>
    <t>千歳錦町</t>
  </si>
  <si>
    <t>千歳根志越</t>
  </si>
  <si>
    <t>千歳富士4丁目</t>
  </si>
  <si>
    <t>千歳北栄</t>
  </si>
  <si>
    <t>千歳大和</t>
  </si>
  <si>
    <t>千歳勇舞</t>
  </si>
  <si>
    <t>千歳清水町三丁目店</t>
  </si>
  <si>
    <t>千歳朝日町店</t>
  </si>
  <si>
    <t>千歳駅前店</t>
  </si>
  <si>
    <t>千歳東郊一丁目店</t>
  </si>
  <si>
    <t>千歳アウトレットモール店</t>
  </si>
  <si>
    <t>千歳稲穂店</t>
  </si>
  <si>
    <t>千歳花園店</t>
  </si>
  <si>
    <t>ふくみや店</t>
  </si>
  <si>
    <t>千歳高台店</t>
  </si>
  <si>
    <t>自由ｹ丘店</t>
  </si>
  <si>
    <t>住吉1丁目店</t>
  </si>
  <si>
    <t>千歳住吉店</t>
  </si>
  <si>
    <t>長都駅前店</t>
  </si>
  <si>
    <t>もりち店</t>
  </si>
  <si>
    <t>千歳富丘店</t>
  </si>
  <si>
    <t>北斗店</t>
  </si>
  <si>
    <t>千歳北陽店</t>
  </si>
  <si>
    <t>千歳インター店</t>
  </si>
  <si>
    <t>千歳春日３丁目店</t>
  </si>
  <si>
    <t>千歳新富二丁目店</t>
  </si>
  <si>
    <t>千歳中央大通店</t>
  </si>
  <si>
    <t>千歳本町店</t>
  </si>
  <si>
    <t>千歳桜木店</t>
  </si>
  <si>
    <t>千歳真々地店</t>
  </si>
  <si>
    <t>市内病院検索</t>
  </si>
  <si>
    <t>市内大型店舗検索</t>
  </si>
  <si>
    <t>市内コンビニ検索</t>
  </si>
  <si>
    <t>0123-24-3000</t>
  </si>
  <si>
    <t>0123-23-2101</t>
  </si>
  <si>
    <t>0123-23-4111</t>
  </si>
  <si>
    <t>0123-24-6191</t>
  </si>
  <si>
    <t>0123-40-0700</t>
  </si>
  <si>
    <t>0123-24-5121</t>
  </si>
  <si>
    <t>0123-24-1121</t>
  </si>
  <si>
    <t>0123-28-2288</t>
  </si>
  <si>
    <t>0123-22-2120</t>
  </si>
  <si>
    <t>0123-22-3755</t>
  </si>
  <si>
    <t>0123-23-7701</t>
  </si>
  <si>
    <t>0123-40-1110</t>
  </si>
  <si>
    <t>0123-23-3395</t>
  </si>
  <si>
    <t>0123-40-8001</t>
  </si>
  <si>
    <t>0123-23-1195</t>
  </si>
  <si>
    <t>0123-22-7118</t>
  </si>
  <si>
    <t>0123-40-2344</t>
  </si>
  <si>
    <t>0123-27-6676</t>
  </si>
  <si>
    <t>0123-23-6430</t>
  </si>
  <si>
    <t>0123-23-4320</t>
  </si>
  <si>
    <t>0123-27-1177</t>
  </si>
  <si>
    <t>0123-40-0350</t>
  </si>
  <si>
    <t>0123-25-5541</t>
  </si>
  <si>
    <t>0123-22-8600</t>
  </si>
  <si>
    <t>0123-24-1971</t>
  </si>
  <si>
    <t>0123-23-0051</t>
  </si>
  <si>
    <t>0123-26-1166</t>
  </si>
  <si>
    <t>0123-27-2277</t>
  </si>
  <si>
    <t>0123-22-9911</t>
  </si>
  <si>
    <t>0123-40-2020</t>
  </si>
  <si>
    <t>0123-23-1133</t>
  </si>
  <si>
    <t>0123-26-7771</t>
  </si>
  <si>
    <t>0123-27-4445</t>
  </si>
  <si>
    <t>0123-40-2255</t>
  </si>
  <si>
    <t>0123-26-6728</t>
  </si>
  <si>
    <t>0123-24-6719</t>
  </si>
  <si>
    <t>0123-26-7737</t>
  </si>
  <si>
    <t>0123-24-0234</t>
  </si>
  <si>
    <t>0123-27-1515</t>
  </si>
  <si>
    <t>0123-22-0111</t>
  </si>
  <si>
    <t>0123-40-2727</t>
  </si>
  <si>
    <t>0123-40-1145</t>
  </si>
  <si>
    <t>0123-26-2331</t>
  </si>
  <si>
    <t>0123-40-1234</t>
  </si>
  <si>
    <t>0123-29-2181</t>
  </si>
  <si>
    <t>0123-25-2241</t>
  </si>
  <si>
    <t>0123-24-8148</t>
  </si>
  <si>
    <t>0123-23-1182</t>
  </si>
  <si>
    <t>0123-26-2021</t>
  </si>
  <si>
    <t>0123-22-4618</t>
  </si>
  <si>
    <t>0123-27-1031</t>
  </si>
  <si>
    <t>0123-24-1781</t>
  </si>
  <si>
    <t>0123-22-6027</t>
  </si>
  <si>
    <t>0123-26-8148</t>
  </si>
  <si>
    <t>0123-22-3533</t>
  </si>
  <si>
    <t>0123-40-2311</t>
  </si>
  <si>
    <t>0123-22-6648</t>
  </si>
  <si>
    <t>0123-24-5115</t>
  </si>
  <si>
    <t>0123-26-8241</t>
  </si>
  <si>
    <t>0123-22-8115</t>
  </si>
  <si>
    <t>0123-28-1844</t>
  </si>
  <si>
    <t>0123-22-5655</t>
  </si>
  <si>
    <t>0123-28-3518</t>
  </si>
  <si>
    <t>0123-26-3090</t>
  </si>
  <si>
    <t>0123-28-2488</t>
  </si>
  <si>
    <t>0123-42-6480</t>
  </si>
  <si>
    <t>0123-26-2228</t>
  </si>
  <si>
    <t>0123-23-7005</t>
  </si>
  <si>
    <t>0123-42-2525</t>
  </si>
  <si>
    <t>0123-22-8181</t>
  </si>
  <si>
    <t>0123-24-5442</t>
  </si>
  <si>
    <t>0123-42-8020</t>
  </si>
  <si>
    <t>0123-40-4888</t>
  </si>
  <si>
    <t>0123-23-1365</t>
  </si>
  <si>
    <t>0123-22-2234</t>
  </si>
  <si>
    <t>0123-26-8000</t>
  </si>
  <si>
    <t>0123-26-5082</t>
  </si>
  <si>
    <t>0123-23-9886</t>
  </si>
  <si>
    <t>0123-26-2293</t>
  </si>
  <si>
    <t>0123-26-4182</t>
  </si>
  <si>
    <t>0123-23-3000</t>
  </si>
  <si>
    <t>0123-42-0187</t>
  </si>
  <si>
    <t>0123-23-7131</t>
  </si>
  <si>
    <t>0123-22-5544</t>
  </si>
  <si>
    <t>0123-24-5858</t>
  </si>
  <si>
    <t>0123-23-4380</t>
  </si>
  <si>
    <t>0123-26-8881</t>
  </si>
  <si>
    <t>0123-24-4181</t>
  </si>
  <si>
    <t>0123-22-2288</t>
  </si>
  <si>
    <t>0123-26-1733</t>
  </si>
  <si>
    <t>0123-40-3333</t>
  </si>
  <si>
    <t>0123-25-6801</t>
  </si>
  <si>
    <t>セラーズ</t>
  </si>
  <si>
    <t>信濃店</t>
  </si>
  <si>
    <t>中根</t>
  </si>
  <si>
    <t>千歳市信濃1-1</t>
  </si>
  <si>
    <t>0123-22-0707</t>
  </si>
  <si>
    <t>千歳市富士３-1</t>
  </si>
  <si>
    <t>0123-23-9290</t>
  </si>
  <si>
    <t>向陽台歯科医院</t>
  </si>
  <si>
    <t>千歳上長都店</t>
  </si>
  <si>
    <t>0123-42-5545</t>
  </si>
  <si>
    <t>千歳市上長都９６３－２－１</t>
  </si>
  <si>
    <t>千歳市清流２－６－２</t>
  </si>
  <si>
    <t>0123-26-3963</t>
  </si>
  <si>
    <t>千歳清流店</t>
  </si>
  <si>
    <t>千歳市文京１－１－５</t>
  </si>
  <si>
    <t>0123-48-5130</t>
  </si>
  <si>
    <t>千歳向陽台店</t>
  </si>
  <si>
    <t>06:00～00:00</t>
  </si>
  <si>
    <t>05:00～01:00</t>
  </si>
  <si>
    <t>06:00～00:00</t>
  </si>
  <si>
    <t>05:30～00:00</t>
  </si>
  <si>
    <t>06:30～00:00</t>
  </si>
  <si>
    <t>06:00～24:00</t>
  </si>
  <si>
    <t>06:00～23:30</t>
  </si>
  <si>
    <t>07:00～21:00</t>
  </si>
  <si>
    <t>毎週月（祝祭日の場合は翌日）</t>
  </si>
  <si>
    <t>10:00～21:45</t>
  </si>
  <si>
    <t>10:00～21:00</t>
  </si>
  <si>
    <t>09:30～20:00</t>
  </si>
  <si>
    <t>10:00～20:00</t>
  </si>
  <si>
    <t>10:00～21:00</t>
  </si>
  <si>
    <t>09:00～20:00</t>
  </si>
  <si>
    <t>10:00～24:00</t>
  </si>
  <si>
    <t>09:00～20:00</t>
  </si>
  <si>
    <t>09:00～17:00</t>
  </si>
  <si>
    <t>09:00～22:00</t>
  </si>
  <si>
    <t>10:00～19:00</t>
  </si>
  <si>
    <t>09:00～17:30</t>
  </si>
  <si>
    <t>09:00～21:00</t>
  </si>
  <si>
    <t>第一月曜日・第三月曜日・年末年始</t>
  </si>
  <si>
    <t>営業時間</t>
  </si>
  <si>
    <t>9：00～20：00</t>
  </si>
  <si>
    <t>梅ヶ丘郵便局前</t>
  </si>
  <si>
    <t>すずらん公園</t>
  </si>
  <si>
    <t>千歳駅前</t>
  </si>
  <si>
    <t>末広町</t>
  </si>
  <si>
    <t>北央信組末広支店前</t>
  </si>
  <si>
    <t>高台4丁目</t>
  </si>
  <si>
    <t>北栄町</t>
  </si>
  <si>
    <t>ほっとす前</t>
  </si>
  <si>
    <t>東郊</t>
  </si>
  <si>
    <t>ホーマック住吉店前</t>
  </si>
  <si>
    <t>開発局前</t>
  </si>
  <si>
    <t>信濃町</t>
  </si>
  <si>
    <t>山三ふじや前</t>
  </si>
  <si>
    <t>ホテル日航千歳前</t>
  </si>
  <si>
    <t>青葉中学校前</t>
  </si>
  <si>
    <t>北栄町</t>
  </si>
  <si>
    <t>矢尾外科胃腸科前</t>
  </si>
  <si>
    <t>千歳脳神経外科前</t>
  </si>
  <si>
    <t>千歳高校</t>
  </si>
  <si>
    <t>仲の橋通</t>
  </si>
  <si>
    <t>セブンイレブン富丘店前</t>
  </si>
  <si>
    <t>サーモン橋前</t>
  </si>
  <si>
    <t>市役所前</t>
  </si>
  <si>
    <t>北斗2丁目</t>
  </si>
  <si>
    <t>千歳春日保育園前</t>
  </si>
  <si>
    <t>支笏湖</t>
  </si>
  <si>
    <t>北陽4丁目</t>
  </si>
  <si>
    <t>ポスフール千歳前</t>
  </si>
  <si>
    <t>末広団地入口</t>
  </si>
  <si>
    <t>あずさ2丁目</t>
  </si>
  <si>
    <t>森地商店前</t>
  </si>
  <si>
    <t>市役所</t>
  </si>
  <si>
    <t>ホクレンショップ祝梅店前</t>
  </si>
  <si>
    <t>錦町十字街</t>
  </si>
  <si>
    <t>自由ヶ丘団地</t>
  </si>
  <si>
    <t>北央信組末広支店</t>
  </si>
  <si>
    <t>柏陽1丁目</t>
  </si>
  <si>
    <t>北栄町</t>
  </si>
  <si>
    <t>千歳リハ学院前</t>
  </si>
  <si>
    <t>佐々木歯科前</t>
  </si>
  <si>
    <t>自由ヶ丘3丁目</t>
  </si>
  <si>
    <t>新富1丁目</t>
  </si>
  <si>
    <t>尾谷病院前</t>
  </si>
  <si>
    <t>清流6丁目</t>
  </si>
  <si>
    <t>花園5丁目</t>
  </si>
  <si>
    <t>稲穂1丁目</t>
  </si>
  <si>
    <t>あすなろ公園前</t>
  </si>
  <si>
    <t>ひばりヶ丘団地</t>
  </si>
  <si>
    <t>春日町3丁目</t>
  </si>
  <si>
    <t>青葉1丁目</t>
  </si>
  <si>
    <t>千代田町6丁目</t>
  </si>
  <si>
    <t>千歳駅前</t>
  </si>
  <si>
    <t>高台3丁目</t>
  </si>
  <si>
    <t>宮川歯科前</t>
  </si>
  <si>
    <t>北栄2丁目</t>
  </si>
  <si>
    <t>ユー歯科前</t>
  </si>
  <si>
    <t>梅ヶ丘1丁目</t>
  </si>
  <si>
    <t>矢尾外科胃腸科前</t>
  </si>
  <si>
    <t>富士町</t>
  </si>
  <si>
    <t>北星病院前</t>
  </si>
  <si>
    <t>日の出3丁目</t>
  </si>
  <si>
    <t>小池商店</t>
  </si>
  <si>
    <t>千歳市北斗3丁目15-24</t>
  </si>
  <si>
    <t>営業時間</t>
  </si>
  <si>
    <t>9:00～12:00・13:00～17:00（月～金曜日）</t>
  </si>
  <si>
    <t>9:00～12:00（土曜日）</t>
  </si>
  <si>
    <t>休診日　日曜、祝日</t>
  </si>
  <si>
    <t>平日：9:00～12:00　13:00～18:00</t>
  </si>
  <si>
    <t>土曜：9:00～12:00</t>
  </si>
  <si>
    <t>月・火・木・金曜日午前９：００　～　午後１２：１５　午後１：３０～午後５：３０迄</t>
  </si>
  <si>
    <t>日曜日・祝祭日休診</t>
  </si>
  <si>
    <t>日曜日・祝祭日休診</t>
  </si>
  <si>
    <t>午前  ９時 ～ １１時 まで</t>
  </si>
  <si>
    <t>午後  １時 ～ ４時 まで</t>
  </si>
  <si>
    <t>月・火・水・金曜日午前９：００　～　午後１２：００　午後１３：３０～午後１８：００迄(木１７：００迄）</t>
  </si>
  <si>
    <t>土曜９：００～１２：００</t>
  </si>
  <si>
    <t>平日午前9時～昼12時　午後1時～午後5時</t>
  </si>
  <si>
    <t>土曜日午前9時～午後12時30分</t>
  </si>
  <si>
    <t>日・祝祭日休診</t>
  </si>
  <si>
    <t>http://ochiaihp.jp/group/koyodai/koyodai.html</t>
  </si>
  <si>
    <t>0123-24-2369</t>
  </si>
  <si>
    <t>08:00～21:00</t>
  </si>
  <si>
    <t>ポスフール千歳前</t>
  </si>
  <si>
    <t>末広団地入口</t>
  </si>
  <si>
    <t>ビッグハウス前</t>
  </si>
  <si>
    <t>ラッキー錦町店前</t>
  </si>
  <si>
    <t>フードD5前</t>
  </si>
  <si>
    <t>ユー歯科前</t>
  </si>
  <si>
    <t>梅ヶ丘1丁目</t>
  </si>
  <si>
    <t>南千歳駅</t>
  </si>
  <si>
    <t>富士町</t>
  </si>
  <si>
    <t>東郊</t>
  </si>
  <si>
    <t>コープ高台前</t>
  </si>
  <si>
    <t>パセオ前</t>
  </si>
  <si>
    <t>大曲</t>
  </si>
  <si>
    <t>南ヶ丘4丁目</t>
  </si>
  <si>
    <t>青葉ヶ丘</t>
  </si>
  <si>
    <t>朝日町4丁目</t>
  </si>
  <si>
    <t>温水プール前</t>
  </si>
  <si>
    <t>ぬまくら内科前</t>
  </si>
  <si>
    <t>信濃2丁目</t>
  </si>
  <si>
    <t>田中医院前</t>
  </si>
  <si>
    <t>北栄小学校</t>
  </si>
  <si>
    <t>自由ヶ丘3丁目</t>
  </si>
  <si>
    <t>高台3丁目</t>
  </si>
  <si>
    <t>もりもと前</t>
  </si>
  <si>
    <t>千代田町3丁目</t>
  </si>
  <si>
    <t>セブンイレブン富丘店前</t>
  </si>
  <si>
    <t>錦町十字街</t>
  </si>
  <si>
    <t>清流8丁目</t>
  </si>
  <si>
    <t>北栄団地</t>
  </si>
  <si>
    <t>北栄2丁目</t>
  </si>
  <si>
    <t>ホンダカーズ千歳前</t>
  </si>
  <si>
    <t>大和団地入口</t>
  </si>
  <si>
    <t>北陽4丁目</t>
  </si>
  <si>
    <t>朝日町7丁目</t>
  </si>
  <si>
    <t>千代田町6丁目</t>
  </si>
  <si>
    <t>青葉4丁目</t>
  </si>
  <si>
    <t>サーモン橋前</t>
  </si>
  <si>
    <t>キリンビール千歳工場前</t>
  </si>
  <si>
    <t>清流3丁目</t>
  </si>
  <si>
    <t>本社ターミナル</t>
  </si>
  <si>
    <t>清流6丁目</t>
  </si>
  <si>
    <t>稲穂1丁目</t>
  </si>
  <si>
    <t>花園5丁目</t>
  </si>
  <si>
    <t>自由ヶ丘団地</t>
  </si>
  <si>
    <t>住吉</t>
  </si>
  <si>
    <t>青葉中学校前</t>
  </si>
  <si>
    <t>日の出大通</t>
  </si>
  <si>
    <t>梅ヶ丘郵便局前</t>
  </si>
  <si>
    <t>柏陽1丁目</t>
  </si>
  <si>
    <t>富丘中央</t>
  </si>
  <si>
    <t>真町中学校前</t>
  </si>
  <si>
    <t>春日町3丁目</t>
  </si>
  <si>
    <t>新富1丁目</t>
  </si>
  <si>
    <t>尾谷病院前</t>
  </si>
  <si>
    <t>千歳駅</t>
  </si>
  <si>
    <t>本町2丁目・ホテル日航前</t>
  </si>
  <si>
    <t>桜木小学校前</t>
  </si>
  <si>
    <t>北陽高校前</t>
  </si>
  <si>
    <t>北千歳駐屯地前</t>
  </si>
  <si>
    <t>営業時間</t>
  </si>
  <si>
    <t>アークス</t>
  </si>
  <si>
    <t>上記、電話番号にてご予約ください</t>
  </si>
  <si>
    <t>眼科・耳鼻科・皮膚科</t>
  </si>
  <si>
    <t>仲の橋通</t>
  </si>
  <si>
    <t>市役所前</t>
  </si>
  <si>
    <t>福祉センター前</t>
  </si>
  <si>
    <t>千歳高校</t>
  </si>
  <si>
    <t>スポーツセンター前</t>
  </si>
  <si>
    <t>春日町3丁目</t>
  </si>
  <si>
    <t>サーモン橋前</t>
  </si>
  <si>
    <t>総合武道館前</t>
  </si>
  <si>
    <t>青葉公園</t>
  </si>
  <si>
    <t>図書館</t>
  </si>
  <si>
    <t>花園7丁目</t>
  </si>
  <si>
    <t>うたり団地</t>
  </si>
  <si>
    <t>さくら保育園前</t>
  </si>
  <si>
    <t>千代田町3丁目</t>
  </si>
  <si>
    <t>市内公共施設検索</t>
  </si>
  <si>
    <t>備考（定休日等）</t>
  </si>
  <si>
    <t>施設名</t>
  </si>
  <si>
    <t>錦町十字街</t>
  </si>
  <si>
    <t>千歳市錦町2丁目22-2</t>
  </si>
  <si>
    <t>千歳市末広8丁目9-15</t>
  </si>
  <si>
    <t>高台3丁目</t>
  </si>
  <si>
    <t>千歳市住吉4丁目14-11</t>
  </si>
  <si>
    <t>千歳市朝日町４丁目３７番１</t>
  </si>
  <si>
    <t>千歳市寿１丁目１番９</t>
  </si>
  <si>
    <t>千歳市信濃２ー１２ー１</t>
  </si>
  <si>
    <t>千歳市新富１丁目７－２２</t>
  </si>
  <si>
    <t>千歳市自由ケ丘２ー１８</t>
  </si>
  <si>
    <t>千歳市高台２丁目６－２０</t>
  </si>
  <si>
    <t>千歳市千代田町４丁目１３</t>
  </si>
  <si>
    <t>千歳市富丘２ー５９６ー４</t>
  </si>
  <si>
    <t>千歳市富士４丁目１８－８</t>
  </si>
  <si>
    <t>千歳市清流８丁目１－１</t>
  </si>
  <si>
    <t>千歳市錦町２－２０</t>
  </si>
  <si>
    <t>千歳市北栄２丁目６１９番地</t>
  </si>
  <si>
    <t>千歳市花園6丁目1番1号</t>
  </si>
  <si>
    <t>09:00～12:00
・13:00～17:00
・18:00～21:00</t>
  </si>
  <si>
    <t>最寄りのバス停</t>
  </si>
  <si>
    <t>千歳末広２丁目店</t>
  </si>
  <si>
    <t>鉄北通</t>
  </si>
  <si>
    <t>0123-40-2208</t>
  </si>
  <si>
    <t>千歳市末広２丁目１－１５</t>
  </si>
  <si>
    <t>千歳市千代田町７丁目</t>
  </si>
  <si>
    <t>JR千歳駅店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</si>
</sst>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.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.4"/>
      <color theme="1"/>
      <name val="ＭＳ Ｐゴシック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49" fontId="0" fillId="33" borderId="0" xfId="0" applyNumberFormat="1" applyFill="1" applyAlignment="1">
      <alignment vertical="center" shrinkToFit="1"/>
    </xf>
    <xf numFmtId="49" fontId="0" fillId="33" borderId="0" xfId="0" applyNumberFormat="1" applyFont="1" applyFill="1" applyAlignment="1">
      <alignment vertical="center" shrinkToFit="1"/>
    </xf>
    <xf numFmtId="0" fontId="34" fillId="33" borderId="0" xfId="43" applyFill="1" applyAlignment="1" applyProtection="1">
      <alignment vertical="center" shrinkToFit="1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 shrinkToFit="1"/>
    </xf>
    <xf numFmtId="0" fontId="47" fillId="33" borderId="0" xfId="0" applyFont="1" applyFill="1" applyAlignment="1">
      <alignment vertical="center" shrinkToFit="1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shrinkToFit="1"/>
    </xf>
    <xf numFmtId="0" fontId="50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vertical="center" shrinkToFit="1"/>
    </xf>
    <xf numFmtId="0" fontId="5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52" fillId="34" borderId="10" xfId="0" applyFont="1" applyFill="1" applyBorder="1" applyAlignment="1" applyProtection="1">
      <alignment horizontal="center" vertical="center" shrinkToFit="1"/>
      <protection locked="0"/>
    </xf>
    <xf numFmtId="0" fontId="50" fillId="34" borderId="11" xfId="0" applyFont="1" applyFill="1" applyBorder="1" applyAlignment="1" applyProtection="1">
      <alignment horizontal="center" vertical="center" shrinkToFit="1"/>
      <protection locked="0"/>
    </xf>
    <xf numFmtId="0" fontId="50" fillId="34" borderId="27" xfId="0" applyFont="1" applyFill="1" applyBorder="1" applyAlignment="1" applyProtection="1">
      <alignment horizontal="center" vertical="center" shrinkToFit="1"/>
      <protection locked="0"/>
    </xf>
    <xf numFmtId="0" fontId="50" fillId="34" borderId="13" xfId="0" applyFont="1" applyFill="1" applyBorder="1" applyAlignment="1" applyProtection="1">
      <alignment horizontal="center" vertical="center" shrinkToFit="1"/>
      <protection locked="0"/>
    </xf>
    <xf numFmtId="0" fontId="50" fillId="34" borderId="14" xfId="0" applyFont="1" applyFill="1" applyBorder="1" applyAlignment="1" applyProtection="1">
      <alignment horizontal="center" vertical="center" shrinkToFit="1"/>
      <protection locked="0"/>
    </xf>
    <xf numFmtId="0" fontId="50" fillId="34" borderId="28" xfId="0" applyFont="1" applyFill="1" applyBorder="1" applyAlignment="1" applyProtection="1">
      <alignment horizontal="center" vertical="center" shrinkToFit="1"/>
      <protection locked="0"/>
    </xf>
    <xf numFmtId="0" fontId="52" fillId="34" borderId="20" xfId="0" applyFont="1" applyFill="1" applyBorder="1" applyAlignment="1" applyProtection="1">
      <alignment horizontal="center" vertical="center" shrinkToFit="1"/>
      <protection locked="0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 shrinkToFit="1"/>
    </xf>
    <xf numFmtId="0" fontId="51" fillId="33" borderId="32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 shrinkToFit="1"/>
    </xf>
    <xf numFmtId="0" fontId="51" fillId="33" borderId="34" xfId="0" applyFont="1" applyFill="1" applyBorder="1" applyAlignment="1">
      <alignment horizontal="center" vertical="center" shrinkToFit="1"/>
    </xf>
    <xf numFmtId="0" fontId="51" fillId="33" borderId="25" xfId="0" applyFont="1" applyFill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center" vertical="center" shrinkToFit="1"/>
    </xf>
    <xf numFmtId="0" fontId="52" fillId="34" borderId="11" xfId="0" applyFont="1" applyFill="1" applyBorder="1" applyAlignment="1" applyProtection="1">
      <alignment horizontal="center" vertical="center" shrinkToFit="1"/>
      <protection locked="0"/>
    </xf>
    <xf numFmtId="0" fontId="52" fillId="34" borderId="13" xfId="0" applyFont="1" applyFill="1" applyBorder="1" applyAlignment="1" applyProtection="1">
      <alignment horizontal="center" vertical="center" shrinkToFit="1"/>
      <protection locked="0"/>
    </xf>
    <xf numFmtId="0" fontId="52" fillId="34" borderId="14" xfId="0" applyFont="1" applyFill="1" applyBorder="1" applyAlignment="1" applyProtection="1">
      <alignment horizontal="center" vertical="center" shrinkToFit="1"/>
      <protection locked="0"/>
    </xf>
    <xf numFmtId="0" fontId="52" fillId="34" borderId="19" xfId="0" applyFont="1" applyFill="1" applyBorder="1" applyAlignment="1" applyProtection="1">
      <alignment horizontal="center" vertical="center" shrinkToFit="1"/>
      <protection locked="0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51" fillId="33" borderId="37" xfId="0" applyFont="1" applyFill="1" applyBorder="1" applyAlignment="1">
      <alignment horizontal="center" vertical="center" shrinkToFit="1"/>
    </xf>
    <xf numFmtId="0" fontId="51" fillId="33" borderId="38" xfId="0" applyFont="1" applyFill="1" applyBorder="1" applyAlignment="1">
      <alignment horizontal="center" vertical="center" shrinkToFit="1"/>
    </xf>
    <xf numFmtId="0" fontId="51" fillId="33" borderId="28" xfId="0" applyFont="1" applyFill="1" applyBorder="1" applyAlignment="1">
      <alignment horizontal="center" vertical="center" shrinkToFit="1"/>
    </xf>
    <xf numFmtId="0" fontId="51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ba.med.or.jp/ichihara/kaku-kikan/18-5.htm" TargetMode="External" /><Relationship Id="rId2" Type="http://schemas.openxmlformats.org/officeDocument/2006/relationships/hyperlink" Target="http://www.katoclinic.ne.jp/" TargetMode="External" /><Relationship Id="rId3" Type="http://schemas.openxmlformats.org/officeDocument/2006/relationships/hyperlink" Target="http://www.seijinkai-n.com/umegaoka/index.html" TargetMode="External" /><Relationship Id="rId4" Type="http://schemas.openxmlformats.org/officeDocument/2006/relationships/hyperlink" Target="http://www.yasuragi-web.com/page001.html" TargetMode="External" /><Relationship Id="rId5" Type="http://schemas.openxmlformats.org/officeDocument/2006/relationships/hyperlink" Target="http://ochiaihp.jp/group/koyodai/koyodai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Y182"/>
  <sheetViews>
    <sheetView tabSelected="1" zoomScale="130" zoomScaleNormal="130" zoomScalePageLayoutView="0" workbookViewId="0" topLeftCell="A1">
      <selection activeCell="B7" sqref="B7:K8"/>
    </sheetView>
  </sheetViews>
  <sheetFormatPr defaultColWidth="9.140625" defaultRowHeight="15"/>
  <cols>
    <col min="1" max="34" width="2.57421875" style="1" customWidth="1"/>
    <col min="35" max="35" width="8.8515625" style="1" customWidth="1"/>
    <col min="36" max="36" width="9.00390625" style="1" hidden="1" customWidth="1"/>
    <col min="37" max="37" width="17.8515625" style="1" hidden="1" customWidth="1"/>
    <col min="38" max="38" width="18.57421875" style="1" hidden="1" customWidth="1"/>
    <col min="39" max="39" width="41.8515625" style="1" hidden="1" customWidth="1"/>
    <col min="40" max="40" width="15.28125" style="1" hidden="1" customWidth="1"/>
    <col min="41" max="42" width="23.00390625" style="1" hidden="1" customWidth="1"/>
    <col min="43" max="43" width="19.57421875" style="1" hidden="1" customWidth="1"/>
    <col min="44" max="44" width="13.7109375" style="2" hidden="1" customWidth="1"/>
    <col min="45" max="51" width="9.00390625" style="1" hidden="1" customWidth="1"/>
    <col min="52" max="52" width="13.8515625" style="1" hidden="1" customWidth="1"/>
    <col min="53" max="16384" width="9.00390625" style="1" customWidth="1"/>
  </cols>
  <sheetData>
    <row r="3" spans="2:37" ht="13.5">
      <c r="B3" s="61" t="s">
        <v>635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J3" s="25" t="e">
        <f>IF(AK3="総合病院",$AL$5:$AL$11,IF(AK3="内科",$AL$12:$AL$26,IF(AK3="外科・整形外科",$AL$27:$AL$31,IF(AK3="脳神経外科・精神科",$AL$32:$AL$35,IF(AK3="眼科・耳鼻科・皮膚科",$AL$36:$AL$44,IF(AK3="泌尿器科",$AL$45:$AL$48,$AL$51:$AL$96))))))</f>
        <v>#VALUE!</v>
      </c>
      <c r="AK3" s="25">
        <f>B7</f>
        <v>0</v>
      </c>
    </row>
    <row r="4" spans="2:48" ht="14.25" thickBo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K4" s="1" t="s">
        <v>569</v>
      </c>
      <c r="AL4" s="1" t="s">
        <v>4</v>
      </c>
      <c r="AM4" s="1" t="s">
        <v>3</v>
      </c>
      <c r="AN4" s="1" t="s">
        <v>5</v>
      </c>
      <c r="AO4" s="51" t="s">
        <v>568</v>
      </c>
      <c r="AP4" s="51"/>
      <c r="AQ4" s="51"/>
      <c r="AR4" s="20" t="s">
        <v>835</v>
      </c>
      <c r="AS4" s="3"/>
      <c r="AT4" s="20"/>
      <c r="AV4" s="1" t="s">
        <v>570</v>
      </c>
    </row>
    <row r="5" spans="2:48" ht="13.5" customHeight="1">
      <c r="B5" s="64" t="s">
        <v>585</v>
      </c>
      <c r="C5" s="65"/>
      <c r="D5" s="65"/>
      <c r="E5" s="65"/>
      <c r="F5" s="65"/>
      <c r="G5" s="65"/>
      <c r="H5" s="65"/>
      <c r="I5" s="65"/>
      <c r="J5" s="65"/>
      <c r="K5" s="80"/>
      <c r="L5" s="79" t="s">
        <v>586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68" t="s">
        <v>5</v>
      </c>
      <c r="AD5" s="65"/>
      <c r="AE5" s="65"/>
      <c r="AF5" s="65"/>
      <c r="AG5" s="65"/>
      <c r="AH5" s="69"/>
      <c r="AJ5" s="4" t="s">
        <v>413</v>
      </c>
      <c r="AK5" s="1" t="s">
        <v>0</v>
      </c>
      <c r="AL5" s="1" t="s">
        <v>1</v>
      </c>
      <c r="AM5" s="1" t="s">
        <v>2</v>
      </c>
      <c r="AN5" s="1" t="s">
        <v>638</v>
      </c>
      <c r="AO5" s="4" t="s">
        <v>573</v>
      </c>
      <c r="AP5" s="4"/>
      <c r="AQ5" s="4"/>
      <c r="AR5" s="4" t="s">
        <v>771</v>
      </c>
      <c r="AS5" s="4"/>
      <c r="AT5" s="4"/>
      <c r="AU5" s="1" t="s">
        <v>244</v>
      </c>
      <c r="AV5" s="1" t="s">
        <v>187</v>
      </c>
    </row>
    <row r="6" spans="2:51" ht="13.5" customHeight="1">
      <c r="B6" s="66"/>
      <c r="C6" s="67"/>
      <c r="D6" s="67"/>
      <c r="E6" s="67"/>
      <c r="F6" s="67"/>
      <c r="G6" s="67"/>
      <c r="H6" s="67"/>
      <c r="I6" s="67"/>
      <c r="J6" s="67"/>
      <c r="K6" s="81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70"/>
      <c r="AD6" s="67"/>
      <c r="AE6" s="67"/>
      <c r="AF6" s="67"/>
      <c r="AG6" s="67"/>
      <c r="AH6" s="71"/>
      <c r="AJ6" s="4" t="s">
        <v>414</v>
      </c>
      <c r="AK6" s="1" t="s">
        <v>0</v>
      </c>
      <c r="AL6" s="1" t="s">
        <v>8</v>
      </c>
      <c r="AM6" s="1" t="s">
        <v>9</v>
      </c>
      <c r="AN6" s="1" t="s">
        <v>640</v>
      </c>
      <c r="AO6" s="4" t="s">
        <v>575</v>
      </c>
      <c r="AP6" s="4"/>
      <c r="AQ6" s="4"/>
      <c r="AR6" s="2" t="s">
        <v>839</v>
      </c>
      <c r="AS6" s="2" t="s">
        <v>840</v>
      </c>
      <c r="AT6" s="4"/>
      <c r="AU6" s="1" t="s">
        <v>246</v>
      </c>
      <c r="AV6" s="1" t="s">
        <v>189</v>
      </c>
      <c r="AY6" s="4"/>
    </row>
    <row r="7" spans="2:51" ht="13.5" customHeight="1">
      <c r="B7" s="7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42">
        <f>IF(ISERROR(VLOOKUP($L$7,$AL$5:$AU$96,3,FALSE)),"",VLOOKUP($L$7,$AL$5:$AU$96,3,FALSE))</f>
      </c>
      <c r="AD7" s="42"/>
      <c r="AE7" s="42"/>
      <c r="AF7" s="42"/>
      <c r="AG7" s="42"/>
      <c r="AH7" s="49"/>
      <c r="AJ7" s="4" t="s">
        <v>415</v>
      </c>
      <c r="AK7" s="1" t="s">
        <v>0</v>
      </c>
      <c r="AL7" s="1" t="s">
        <v>11</v>
      </c>
      <c r="AM7" s="1" t="s">
        <v>10</v>
      </c>
      <c r="AN7" s="1" t="s">
        <v>641</v>
      </c>
      <c r="AO7" s="4" t="s">
        <v>576</v>
      </c>
      <c r="AP7" s="4"/>
      <c r="AQ7" s="4"/>
      <c r="AR7" s="1" t="s">
        <v>841</v>
      </c>
      <c r="AS7" s="4" t="s">
        <v>842</v>
      </c>
      <c r="AT7" s="4" t="s">
        <v>843</v>
      </c>
      <c r="AU7" s="1" t="s">
        <v>247</v>
      </c>
      <c r="AV7" s="1" t="s">
        <v>190</v>
      </c>
      <c r="AY7" s="4"/>
    </row>
    <row r="8" spans="2:51" ht="13.5">
      <c r="B8" s="7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9"/>
      <c r="AJ8" s="4" t="s">
        <v>416</v>
      </c>
      <c r="AK8" s="1" t="s">
        <v>0</v>
      </c>
      <c r="AL8" s="1" t="s">
        <v>12</v>
      </c>
      <c r="AM8" s="1" t="s">
        <v>13</v>
      </c>
      <c r="AN8" s="1" t="s">
        <v>642</v>
      </c>
      <c r="AO8" s="4" t="s">
        <v>579</v>
      </c>
      <c r="AP8" s="4"/>
      <c r="AQ8" s="4"/>
      <c r="AR8" s="5" t="s">
        <v>844</v>
      </c>
      <c r="AS8" s="5" t="s">
        <v>845</v>
      </c>
      <c r="AT8" s="4"/>
      <c r="AU8" s="1" t="s">
        <v>248</v>
      </c>
      <c r="AV8" s="1" t="s">
        <v>191</v>
      </c>
      <c r="AY8" s="4"/>
    </row>
    <row r="9" spans="2:51" ht="13.5">
      <c r="B9" s="38" t="s">
        <v>3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 t="s">
        <v>770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  <c r="AJ9" s="4" t="s">
        <v>417</v>
      </c>
      <c r="AK9" s="1" t="s">
        <v>0</v>
      </c>
      <c r="AL9" s="1" t="s">
        <v>14</v>
      </c>
      <c r="AM9" s="1" t="s">
        <v>15</v>
      </c>
      <c r="AN9" s="1" t="s">
        <v>643</v>
      </c>
      <c r="AO9" s="4" t="s">
        <v>578</v>
      </c>
      <c r="AP9" s="4" t="s">
        <v>577</v>
      </c>
      <c r="AQ9" s="4"/>
      <c r="AR9" s="1" t="s">
        <v>846</v>
      </c>
      <c r="AS9" s="4" t="s">
        <v>847</v>
      </c>
      <c r="AT9" s="4" t="s">
        <v>843</v>
      </c>
      <c r="AU9" s="1" t="s">
        <v>249</v>
      </c>
      <c r="AV9" s="1" t="s">
        <v>193</v>
      </c>
      <c r="AY9" s="4"/>
    </row>
    <row r="10" spans="2:51" ht="13.5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4" t="s">
        <v>418</v>
      </c>
      <c r="AK10" s="1" t="s">
        <v>0</v>
      </c>
      <c r="AL10" s="1" t="s">
        <v>16</v>
      </c>
      <c r="AM10" s="1" t="s">
        <v>17</v>
      </c>
      <c r="AN10" s="1" t="s">
        <v>644</v>
      </c>
      <c r="AO10" s="4" t="s">
        <v>580</v>
      </c>
      <c r="AP10" s="4"/>
      <c r="AQ10" s="4"/>
      <c r="AR10" s="4" t="s">
        <v>848</v>
      </c>
      <c r="AS10" s="4" t="s">
        <v>849</v>
      </c>
      <c r="AT10" s="4" t="s">
        <v>850</v>
      </c>
      <c r="AU10" s="1" t="s">
        <v>250</v>
      </c>
      <c r="AV10" s="1" t="s">
        <v>195</v>
      </c>
      <c r="AY10" s="4"/>
    </row>
    <row r="11" spans="2:51" ht="13.5" customHeight="1">
      <c r="B11" s="41">
        <f>IF(ISERROR(VLOOKUP($L$7,$AL$5:$AU$96,2,FALSE)),"",VLOOKUP($L$7,$AL$5:$AU$96,2,FALSE))</f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5" t="s">
        <v>915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4"/>
      <c r="AJ11" s="4" t="s">
        <v>419</v>
      </c>
      <c r="AK11" s="1" t="s">
        <v>0</v>
      </c>
      <c r="AL11" s="1" t="s">
        <v>18</v>
      </c>
      <c r="AM11" s="1" t="s">
        <v>19</v>
      </c>
      <c r="AN11" s="1" t="s">
        <v>645</v>
      </c>
      <c r="AO11" s="4" t="s">
        <v>581</v>
      </c>
      <c r="AP11" s="4"/>
      <c r="AQ11" s="4"/>
      <c r="AR11" s="5"/>
      <c r="AS11" s="4"/>
      <c r="AT11" s="4"/>
      <c r="AU11" s="6" t="s">
        <v>851</v>
      </c>
      <c r="AV11" s="1" t="s">
        <v>196</v>
      </c>
      <c r="AY11" s="4"/>
    </row>
    <row r="12" spans="2:51" ht="13.5" customHeigh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J12" s="4" t="s">
        <v>420</v>
      </c>
      <c r="AK12" s="1" t="s">
        <v>22</v>
      </c>
      <c r="AL12" s="1" t="s">
        <v>20</v>
      </c>
      <c r="AM12" s="1" t="s">
        <v>21</v>
      </c>
      <c r="AN12" s="1" t="s">
        <v>646</v>
      </c>
      <c r="AO12" s="4" t="s">
        <v>572</v>
      </c>
      <c r="AP12" s="4"/>
      <c r="AQ12" s="4"/>
      <c r="AS12" s="4"/>
      <c r="AT12" s="4"/>
      <c r="AU12" s="6" t="s">
        <v>251</v>
      </c>
      <c r="AV12" s="1" t="s">
        <v>198</v>
      </c>
      <c r="AY12" s="4"/>
    </row>
    <row r="13" spans="2:51" ht="13.5" customHeight="1">
      <c r="B13" s="26" t="s">
        <v>953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J13" s="4" t="s">
        <v>421</v>
      </c>
      <c r="AK13" s="1" t="s">
        <v>22</v>
      </c>
      <c r="AL13" s="1" t="s">
        <v>23</v>
      </c>
      <c r="AM13" s="1" t="s">
        <v>201</v>
      </c>
      <c r="AN13" s="1" t="s">
        <v>647</v>
      </c>
      <c r="AO13" s="4" t="s">
        <v>772</v>
      </c>
      <c r="AP13" s="4"/>
      <c r="AQ13" s="4"/>
      <c r="AR13" s="5"/>
      <c r="AS13" s="4"/>
      <c r="AT13" s="4"/>
      <c r="AU13" s="6" t="s">
        <v>252</v>
      </c>
      <c r="AV13" s="1" t="s">
        <v>202</v>
      </c>
      <c r="AY13" s="4"/>
    </row>
    <row r="14" spans="2:51" ht="13.5" customHeigh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  <c r="AJ14" s="4" t="s">
        <v>422</v>
      </c>
      <c r="AK14" s="1" t="s">
        <v>22</v>
      </c>
      <c r="AL14" s="1" t="s">
        <v>24</v>
      </c>
      <c r="AM14" s="1" t="s">
        <v>25</v>
      </c>
      <c r="AN14" s="1" t="s">
        <v>648</v>
      </c>
      <c r="AO14" s="4" t="s">
        <v>773</v>
      </c>
      <c r="AP14" s="4"/>
      <c r="AQ14" s="4"/>
      <c r="AR14" s="5"/>
      <c r="AS14" s="4"/>
      <c r="AT14" s="4"/>
      <c r="AU14" s="1" t="s">
        <v>253</v>
      </c>
      <c r="AV14" s="1" t="s">
        <v>230</v>
      </c>
      <c r="AY14" s="4"/>
    </row>
    <row r="15" spans="2:51" ht="13.5" customHeight="1">
      <c r="B15" s="32">
        <f>IF(ISERROR(VLOOKUP($L$7,$AL$5:$AU$96,4,FALSE)),"",VLOOKUP($L$7,$AL$5:$AU$96,4,FALSE))</f>
      </c>
      <c r="C15" s="33"/>
      <c r="D15" s="33"/>
      <c r="E15" s="33"/>
      <c r="F15" s="33"/>
      <c r="G15" s="33"/>
      <c r="H15" s="33"/>
      <c r="I15" s="33"/>
      <c r="J15" s="33"/>
      <c r="K15" s="33"/>
      <c r="L15" s="76"/>
      <c r="M15" s="45">
        <f>IF(ISERROR(VLOOKUP($L$7,$AL$5:$AU$96,5,FALSE)),"",VLOOKUP($L$7,$AL$5:$AU$96,5,FALSE))</f>
      </c>
      <c r="N15" s="33"/>
      <c r="O15" s="33"/>
      <c r="P15" s="33"/>
      <c r="Q15" s="33"/>
      <c r="R15" s="33"/>
      <c r="S15" s="33"/>
      <c r="T15" s="33"/>
      <c r="U15" s="33"/>
      <c r="V15" s="33"/>
      <c r="W15" s="76"/>
      <c r="X15" s="33">
        <f>IF(ISERROR(VLOOKUP($L$7,$AL$5:$AU$96,6,FALSE)),"",VLOOKUP($L$7,$AL$5:$AU$96,6,FALSE))</f>
      </c>
      <c r="Y15" s="33"/>
      <c r="Z15" s="33"/>
      <c r="AA15" s="33"/>
      <c r="AB15" s="33"/>
      <c r="AC15" s="33"/>
      <c r="AD15" s="33"/>
      <c r="AE15" s="33"/>
      <c r="AF15" s="33"/>
      <c r="AG15" s="33"/>
      <c r="AH15" s="34"/>
      <c r="AJ15" s="4" t="s">
        <v>423</v>
      </c>
      <c r="AK15" s="1" t="s">
        <v>22</v>
      </c>
      <c r="AL15" s="1" t="s">
        <v>26</v>
      </c>
      <c r="AM15" s="1" t="s">
        <v>27</v>
      </c>
      <c r="AN15" s="1" t="s">
        <v>649</v>
      </c>
      <c r="AO15" s="4" t="s">
        <v>774</v>
      </c>
      <c r="AP15" s="4"/>
      <c r="AQ15" s="4"/>
      <c r="AR15" s="5"/>
      <c r="AS15" s="4"/>
      <c r="AT15" s="4"/>
      <c r="AU15" s="6" t="s">
        <v>259</v>
      </c>
      <c r="AV15" s="1" t="s">
        <v>197</v>
      </c>
      <c r="AY15" s="4"/>
    </row>
    <row r="16" spans="2:51" ht="13.5" customHeight="1" thickBo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78"/>
      <c r="M16" s="77"/>
      <c r="N16" s="36"/>
      <c r="O16" s="36"/>
      <c r="P16" s="36"/>
      <c r="Q16" s="36"/>
      <c r="R16" s="36"/>
      <c r="S16" s="36"/>
      <c r="T16" s="36"/>
      <c r="U16" s="36"/>
      <c r="V16" s="36"/>
      <c r="W16" s="78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/>
      <c r="AJ16" s="4" t="s">
        <v>424</v>
      </c>
      <c r="AK16" s="1" t="s">
        <v>22</v>
      </c>
      <c r="AL16" s="1" t="s">
        <v>28</v>
      </c>
      <c r="AM16" s="1" t="s">
        <v>29</v>
      </c>
      <c r="AN16" s="1" t="s">
        <v>650</v>
      </c>
      <c r="AO16" s="4" t="s">
        <v>775</v>
      </c>
      <c r="AP16" s="4" t="s">
        <v>776</v>
      </c>
      <c r="AQ16" s="4"/>
      <c r="AR16" s="5"/>
      <c r="AS16" s="4"/>
      <c r="AT16" s="4"/>
      <c r="AV16" s="1" t="s">
        <v>222</v>
      </c>
      <c r="AY16" s="4"/>
    </row>
    <row r="17" spans="2:51" ht="13.5" customHeight="1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J17" s="4" t="s">
        <v>425</v>
      </c>
      <c r="AK17" s="1" t="s">
        <v>22</v>
      </c>
      <c r="AL17" s="1" t="s">
        <v>30</v>
      </c>
      <c r="AM17" s="1" t="s">
        <v>31</v>
      </c>
      <c r="AN17" s="1" t="s">
        <v>651</v>
      </c>
      <c r="AO17" s="4" t="s">
        <v>582</v>
      </c>
      <c r="AP17" s="4" t="s">
        <v>583</v>
      </c>
      <c r="AQ17" s="4"/>
      <c r="AR17" s="5"/>
      <c r="AS17" s="4"/>
      <c r="AT17" s="4"/>
      <c r="AV17" s="1" t="s">
        <v>205</v>
      </c>
      <c r="AY17" s="4"/>
    </row>
    <row r="18" spans="2:51" ht="13.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J18" s="4" t="s">
        <v>426</v>
      </c>
      <c r="AK18" s="1" t="s">
        <v>22</v>
      </c>
      <c r="AL18" s="1" t="s">
        <v>32</v>
      </c>
      <c r="AM18" s="1" t="s">
        <v>33</v>
      </c>
      <c r="AN18" s="1" t="s">
        <v>652</v>
      </c>
      <c r="AO18" s="4" t="s">
        <v>777</v>
      </c>
      <c r="AP18" s="4"/>
      <c r="AQ18" s="4"/>
      <c r="AR18" s="5"/>
      <c r="AS18" s="4"/>
      <c r="AT18" s="4"/>
      <c r="AV18" s="1" t="s">
        <v>215</v>
      </c>
      <c r="AY18" s="4"/>
    </row>
    <row r="19" spans="2:51" ht="13.5" customHeight="1">
      <c r="B19" s="61" t="s">
        <v>636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23"/>
      <c r="N19" s="23"/>
      <c r="O19" s="23"/>
      <c r="P19" s="23"/>
      <c r="Q19" s="23"/>
      <c r="R19" s="23"/>
      <c r="S19" s="23"/>
      <c r="T19" s="21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J19" s="4" t="s">
        <v>427</v>
      </c>
      <c r="AK19" s="1" t="s">
        <v>22</v>
      </c>
      <c r="AL19" s="1" t="s">
        <v>34</v>
      </c>
      <c r="AM19" s="1" t="s">
        <v>35</v>
      </c>
      <c r="AN19" s="1" t="s">
        <v>653</v>
      </c>
      <c r="AO19" s="4" t="s">
        <v>778</v>
      </c>
      <c r="AP19" s="4" t="s">
        <v>779</v>
      </c>
      <c r="AQ19" s="4"/>
      <c r="AR19" s="5"/>
      <c r="AS19" s="4"/>
      <c r="AT19" s="4"/>
      <c r="AV19" s="1" t="s">
        <v>192</v>
      </c>
      <c r="AY19" s="4"/>
    </row>
    <row r="20" spans="2:51" ht="13.5" customHeight="1" thickBo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J20" s="4" t="s">
        <v>428</v>
      </c>
      <c r="AK20" s="1" t="s">
        <v>22</v>
      </c>
      <c r="AL20" s="1" t="s">
        <v>36</v>
      </c>
      <c r="AM20" s="1" t="s">
        <v>37</v>
      </c>
      <c r="AN20" s="1" t="s">
        <v>654</v>
      </c>
      <c r="AO20" s="4" t="s">
        <v>584</v>
      </c>
      <c r="AP20" s="4"/>
      <c r="AQ20" s="4"/>
      <c r="AR20" s="5"/>
      <c r="AS20" s="4"/>
      <c r="AT20" s="4"/>
      <c r="AU20" s="1" t="s">
        <v>254</v>
      </c>
      <c r="AV20" s="1" t="s">
        <v>223</v>
      </c>
      <c r="AY20" s="4"/>
    </row>
    <row r="21" spans="2:51" ht="13.5" customHeight="1">
      <c r="B21" s="64" t="s">
        <v>595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80"/>
      <c r="S21" s="65" t="s">
        <v>594</v>
      </c>
      <c r="T21" s="65"/>
      <c r="U21" s="65"/>
      <c r="V21" s="65"/>
      <c r="W21" s="65"/>
      <c r="X21" s="65"/>
      <c r="Y21" s="65"/>
      <c r="Z21" s="65"/>
      <c r="AA21" s="65"/>
      <c r="AB21" s="80"/>
      <c r="AC21" s="79" t="s">
        <v>5</v>
      </c>
      <c r="AD21" s="79"/>
      <c r="AE21" s="79"/>
      <c r="AF21" s="79"/>
      <c r="AG21" s="79"/>
      <c r="AH21" s="82"/>
      <c r="AJ21" s="4" t="s">
        <v>429</v>
      </c>
      <c r="AK21" s="1" t="s">
        <v>22</v>
      </c>
      <c r="AL21" s="1" t="s">
        <v>38</v>
      </c>
      <c r="AM21" s="1" t="s">
        <v>39</v>
      </c>
      <c r="AN21" s="1" t="s">
        <v>655</v>
      </c>
      <c r="AO21" s="4" t="s">
        <v>780</v>
      </c>
      <c r="AP21" s="4" t="s">
        <v>781</v>
      </c>
      <c r="AQ21" s="4"/>
      <c r="AR21" s="5"/>
      <c r="AS21" s="4"/>
      <c r="AT21" s="4"/>
      <c r="AU21" s="1" t="s">
        <v>255</v>
      </c>
      <c r="AV21" s="1" t="s">
        <v>240</v>
      </c>
      <c r="AY21" s="4"/>
    </row>
    <row r="22" spans="2:51" ht="13.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81"/>
      <c r="S22" s="67"/>
      <c r="T22" s="67"/>
      <c r="U22" s="67"/>
      <c r="V22" s="67"/>
      <c r="W22" s="67"/>
      <c r="X22" s="67"/>
      <c r="Y22" s="67"/>
      <c r="Z22" s="67"/>
      <c r="AA22" s="67"/>
      <c r="AB22" s="81"/>
      <c r="AC22" s="39"/>
      <c r="AD22" s="39"/>
      <c r="AE22" s="39"/>
      <c r="AF22" s="39"/>
      <c r="AG22" s="39"/>
      <c r="AH22" s="40"/>
      <c r="AJ22" s="4" t="s">
        <v>430</v>
      </c>
      <c r="AK22" s="1" t="s">
        <v>22</v>
      </c>
      <c r="AL22" s="1" t="s">
        <v>40</v>
      </c>
      <c r="AM22" s="1" t="s">
        <v>41</v>
      </c>
      <c r="AN22" s="1" t="s">
        <v>656</v>
      </c>
      <c r="AO22" s="4" t="s">
        <v>582</v>
      </c>
      <c r="AP22" s="4" t="s">
        <v>583</v>
      </c>
      <c r="AQ22" s="4"/>
      <c r="AR22" s="5"/>
      <c r="AS22" s="4"/>
      <c r="AT22" s="4"/>
      <c r="AV22" s="1" t="s">
        <v>205</v>
      </c>
      <c r="AY22" s="4"/>
    </row>
    <row r="23" spans="2:51" ht="13.5" customHeight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>
        <f>IF(S23="",IF(ISERROR(VLOOKUP(B23,AK98:AU119,4,FALSE)),"",VLOOKUP(B23,AK98:AU119:AU119,4,FALSE)),IF(ISERROR(VLOOKUP(S23,$AL$98:$AU$119,3,FALSE)),"",VLOOKUP(S23,$AL$98:$AU$119,3,FALSE)))</f>
      </c>
      <c r="AD23" s="42"/>
      <c r="AE23" s="42"/>
      <c r="AF23" s="42"/>
      <c r="AG23" s="42"/>
      <c r="AH23" s="49"/>
      <c r="AJ23" s="4" t="s">
        <v>431</v>
      </c>
      <c r="AK23" s="1" t="s">
        <v>22</v>
      </c>
      <c r="AL23" s="1" t="s">
        <v>42</v>
      </c>
      <c r="AM23" s="1" t="s">
        <v>43</v>
      </c>
      <c r="AN23" s="1" t="s">
        <v>657</v>
      </c>
      <c r="AO23" s="4" t="s">
        <v>782</v>
      </c>
      <c r="AP23" s="4"/>
      <c r="AQ23" s="4"/>
      <c r="AR23" s="5"/>
      <c r="AS23" s="4"/>
      <c r="AT23" s="4"/>
      <c r="AV23" s="1" t="s">
        <v>213</v>
      </c>
      <c r="AY23" s="4"/>
    </row>
    <row r="24" spans="2:51" ht="14.25" customHeight="1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9"/>
      <c r="AJ24" s="4" t="s">
        <v>432</v>
      </c>
      <c r="AK24" s="1" t="s">
        <v>22</v>
      </c>
      <c r="AL24" s="1" t="s">
        <v>44</v>
      </c>
      <c r="AM24" s="1" t="s">
        <v>45</v>
      </c>
      <c r="AN24" s="1" t="s">
        <v>658</v>
      </c>
      <c r="AO24" s="4" t="s">
        <v>783</v>
      </c>
      <c r="AP24" s="4"/>
      <c r="AQ24" s="4"/>
      <c r="AR24" s="5"/>
      <c r="AS24" s="4"/>
      <c r="AT24" s="4"/>
      <c r="AV24" s="1" t="s">
        <v>205</v>
      </c>
      <c r="AY24" s="4"/>
    </row>
    <row r="25" spans="2:51" ht="13.5" customHeight="1">
      <c r="B25" s="38" t="s">
        <v>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913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  <c r="AJ25" s="4" t="s">
        <v>433</v>
      </c>
      <c r="AK25" s="1" t="s">
        <v>22</v>
      </c>
      <c r="AL25" s="1" t="s">
        <v>46</v>
      </c>
      <c r="AM25" s="1" t="s">
        <v>47</v>
      </c>
      <c r="AN25" s="1" t="s">
        <v>659</v>
      </c>
      <c r="AO25" s="4" t="s">
        <v>780</v>
      </c>
      <c r="AP25" s="4" t="s">
        <v>781</v>
      </c>
      <c r="AQ25" s="4"/>
      <c r="AR25" s="5"/>
      <c r="AS25" s="4"/>
      <c r="AT25" s="4"/>
      <c r="AU25" s="1" t="s">
        <v>256</v>
      </c>
      <c r="AV25" s="1" t="s">
        <v>220</v>
      </c>
      <c r="AY25" s="4"/>
    </row>
    <row r="26" spans="2:51" ht="13.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J26" s="4" t="s">
        <v>434</v>
      </c>
      <c r="AK26" s="1" t="s">
        <v>22</v>
      </c>
      <c r="AL26" s="1" t="s">
        <v>48</v>
      </c>
      <c r="AM26" s="1" t="s">
        <v>49</v>
      </c>
      <c r="AN26" s="1" t="s">
        <v>660</v>
      </c>
      <c r="AO26" s="4" t="s">
        <v>784</v>
      </c>
      <c r="AP26" s="4" t="s">
        <v>785</v>
      </c>
      <c r="AQ26" s="4"/>
      <c r="AR26" s="5"/>
      <c r="AS26" s="4"/>
      <c r="AT26" s="4"/>
      <c r="AV26" s="1" t="s">
        <v>231</v>
      </c>
      <c r="AY26" s="4"/>
    </row>
    <row r="27" spans="2:51" ht="13.5" customHeight="1">
      <c r="B27" s="41">
        <f>IF(S23="",IF(ISERROR(VLOOKUP(B23,AK98:AU119,3,FALSE)),"",VLOOKUP(B23,AK98:AU119,3,FALSE)),IF(ISERROR(VLOOKUP(S23,$AL$98:$AU$119,2,FALSE)),"",VLOOKUP(S23,$AL$98:$AU$119,2,FALSE)))</f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5">
        <f>IF(S23="",IF(ISERROR(VLOOKUP(B23,AK98:AU119,8,FALSE)),"",VLOOKUP(B23,AK98:AU119,8,FALSE)),IF(ISERROR(VLOOKUP(S23,$AL$98:$AU$119,7,FALSE)),"",VLOOKUP(S23,$AL$98:$AU$119,7,FALSE)))</f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J27" s="4" t="s">
        <v>435</v>
      </c>
      <c r="AK27" s="1" t="s">
        <v>50</v>
      </c>
      <c r="AL27" s="1" t="s">
        <v>51</v>
      </c>
      <c r="AM27" s="1" t="s">
        <v>52</v>
      </c>
      <c r="AN27" s="1" t="s">
        <v>661</v>
      </c>
      <c r="AO27" s="4" t="s">
        <v>786</v>
      </c>
      <c r="AP27" s="4"/>
      <c r="AQ27" s="4"/>
      <c r="AR27" s="5"/>
      <c r="AS27" s="4"/>
      <c r="AT27" s="4"/>
      <c r="AU27" s="1" t="s">
        <v>257</v>
      </c>
      <c r="AV27" s="1" t="s">
        <v>223</v>
      </c>
      <c r="AY27" s="4"/>
    </row>
    <row r="28" spans="2:51" ht="13.5" customHeight="1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J28" s="4" t="s">
        <v>436</v>
      </c>
      <c r="AK28" s="1" t="s">
        <v>50</v>
      </c>
      <c r="AL28" s="1" t="s">
        <v>53</v>
      </c>
      <c r="AM28" s="1" t="s">
        <v>27</v>
      </c>
      <c r="AN28" s="1" t="s">
        <v>662</v>
      </c>
      <c r="AO28" s="4" t="s">
        <v>774</v>
      </c>
      <c r="AP28" s="4"/>
      <c r="AQ28" s="4"/>
      <c r="AR28" s="5"/>
      <c r="AS28" s="4"/>
      <c r="AT28" s="4"/>
      <c r="AU28" s="1" t="s">
        <v>258</v>
      </c>
      <c r="AV28" s="1" t="s">
        <v>197</v>
      </c>
      <c r="AY28" s="4"/>
    </row>
    <row r="29" spans="2:51" ht="14.25" customHeight="1">
      <c r="B29" s="26" t="s">
        <v>953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  <c r="AJ29" s="4" t="s">
        <v>437</v>
      </c>
      <c r="AK29" s="1" t="s">
        <v>50</v>
      </c>
      <c r="AL29" s="1" t="s">
        <v>54</v>
      </c>
      <c r="AM29" s="1" t="s">
        <v>55</v>
      </c>
      <c r="AN29" s="1" t="s">
        <v>663</v>
      </c>
      <c r="AO29" s="4" t="s">
        <v>787</v>
      </c>
      <c r="AP29" s="4" t="s">
        <v>779</v>
      </c>
      <c r="AQ29" s="4"/>
      <c r="AR29" s="5"/>
      <c r="AS29" s="4"/>
      <c r="AT29" s="4"/>
      <c r="AU29" s="1" t="s">
        <v>260</v>
      </c>
      <c r="AV29" s="1" t="s">
        <v>192</v>
      </c>
      <c r="AY29" s="4"/>
    </row>
    <row r="30" spans="2:51" ht="14.2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J30" s="4" t="s">
        <v>438</v>
      </c>
      <c r="AK30" s="1" t="s">
        <v>50</v>
      </c>
      <c r="AL30" s="1" t="s">
        <v>56</v>
      </c>
      <c r="AM30" s="1" t="s">
        <v>57</v>
      </c>
      <c r="AN30" s="1" t="s">
        <v>664</v>
      </c>
      <c r="AO30" s="4" t="s">
        <v>582</v>
      </c>
      <c r="AP30" s="4" t="s">
        <v>583</v>
      </c>
      <c r="AQ30" s="4"/>
      <c r="AR30" s="5"/>
      <c r="AS30" s="4"/>
      <c r="AT30" s="4"/>
      <c r="AU30" s="6" t="s">
        <v>262</v>
      </c>
      <c r="AV30" s="1" t="s">
        <v>206</v>
      </c>
      <c r="AY30" s="4"/>
    </row>
    <row r="31" spans="2:51" ht="13.5">
      <c r="B31" s="41">
        <f>IF(S23="",IF(ISERROR(VLOOKUP(B23,AK98:AU119,5,FALSE)),"",VLOOKUP(B23,AK98:AU119,5,FALSE)),IF(ISERROR(VLOOKUP(S23,$AL$98:$AU$119,4,FALSE)),"",VLOOKUP(S23,$AL$98:$AU$119,4,FALSE)))</f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>
        <f>IF(S23="",IF(ISERROR(VLOOKUP(B23,AK98:AU119,6,FALSE)),"",VLOOKUP(B23,AK98:AU119:AU119,6,FALSE)),IF(ISERROR(VLOOKUP(S23,$AL$98:$AU$119,5,FALSE)),"",VLOOKUP(S23,$AL$98:$AU$119,5,FALSE)))</f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>
        <f>IF(S23="",IF(ISERROR(VLOOKUP(B23,AK98:AU119,7,FALSE)),"",VLOOKUP(B23,AK98:AU119:AU119,7,FALSE)),IF(ISERROR(VLOOKUP(S23,$AL$98:$AU$119,6,FALSE)),"",VLOOKUP(S23,$AL$98:$AU$119,6,FALSE)))</f>
      </c>
      <c r="Y31" s="42"/>
      <c r="Z31" s="42"/>
      <c r="AA31" s="42"/>
      <c r="AB31" s="42"/>
      <c r="AC31" s="42"/>
      <c r="AD31" s="42"/>
      <c r="AE31" s="42"/>
      <c r="AF31" s="42"/>
      <c r="AG31" s="42"/>
      <c r="AH31" s="49"/>
      <c r="AJ31" s="4" t="s">
        <v>439</v>
      </c>
      <c r="AK31" s="1" t="s">
        <v>50</v>
      </c>
      <c r="AL31" s="1" t="s">
        <v>58</v>
      </c>
      <c r="AM31" s="1" t="s">
        <v>59</v>
      </c>
      <c r="AN31" s="1" t="s">
        <v>665</v>
      </c>
      <c r="AO31" s="4" t="s">
        <v>788</v>
      </c>
      <c r="AP31" s="4"/>
      <c r="AQ31" s="4"/>
      <c r="AR31" s="5"/>
      <c r="AS31" s="4"/>
      <c r="AT31" s="4"/>
      <c r="AV31" s="1" t="s">
        <v>192</v>
      </c>
      <c r="AY31" s="4"/>
    </row>
    <row r="32" spans="2:51" ht="14.25" thickBot="1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83"/>
      <c r="AJ32" s="4" t="s">
        <v>440</v>
      </c>
      <c r="AK32" s="1" t="s">
        <v>60</v>
      </c>
      <c r="AL32" s="1" t="s">
        <v>61</v>
      </c>
      <c r="AM32" s="1" t="s">
        <v>62</v>
      </c>
      <c r="AN32" s="1" t="s">
        <v>666</v>
      </c>
      <c r="AO32" s="4" t="s">
        <v>789</v>
      </c>
      <c r="AP32" s="4"/>
      <c r="AQ32" s="4"/>
      <c r="AR32" s="5"/>
      <c r="AS32" s="4"/>
      <c r="AT32" s="4"/>
      <c r="AU32" s="1" t="s">
        <v>261</v>
      </c>
      <c r="AV32" s="1" t="s">
        <v>235</v>
      </c>
      <c r="AY32" s="4"/>
    </row>
    <row r="33" spans="2:51" ht="13.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J33" s="4" t="s">
        <v>441</v>
      </c>
      <c r="AK33" s="1" t="s">
        <v>60</v>
      </c>
      <c r="AL33" s="1" t="s">
        <v>6</v>
      </c>
      <c r="AM33" s="1" t="s">
        <v>7</v>
      </c>
      <c r="AN33" s="1" t="s">
        <v>639</v>
      </c>
      <c r="AO33" s="4" t="s">
        <v>574</v>
      </c>
      <c r="AP33" s="4"/>
      <c r="AQ33" s="4"/>
      <c r="AR33" s="5" t="s">
        <v>836</v>
      </c>
      <c r="AS33" s="5" t="s">
        <v>837</v>
      </c>
      <c r="AT33" s="5" t="s">
        <v>838</v>
      </c>
      <c r="AU33" s="1" t="s">
        <v>245</v>
      </c>
      <c r="AV33" s="1" t="s">
        <v>188</v>
      </c>
      <c r="AY33" s="4"/>
    </row>
    <row r="34" spans="2:51" ht="13.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1"/>
      <c r="AD34" s="21"/>
      <c r="AE34" s="21"/>
      <c r="AF34" s="21"/>
      <c r="AG34" s="21"/>
      <c r="AH34" s="21"/>
      <c r="AJ34" s="4" t="s">
        <v>442</v>
      </c>
      <c r="AK34" s="1" t="s">
        <v>60</v>
      </c>
      <c r="AL34" s="1" t="s">
        <v>63</v>
      </c>
      <c r="AM34" s="1" t="s">
        <v>64</v>
      </c>
      <c r="AN34" s="1" t="s">
        <v>667</v>
      </c>
      <c r="AO34" s="4" t="s">
        <v>790</v>
      </c>
      <c r="AP34" s="4"/>
      <c r="AQ34" s="4"/>
      <c r="AR34" s="5"/>
      <c r="AS34" s="4"/>
      <c r="AT34" s="4"/>
      <c r="AV34" s="1" t="s">
        <v>211</v>
      </c>
      <c r="AY34" s="4"/>
    </row>
    <row r="35" spans="2:51" ht="13.5">
      <c r="B35" s="61" t="s">
        <v>637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21"/>
      <c r="N35" s="21"/>
      <c r="O35" s="21"/>
      <c r="P35" s="21"/>
      <c r="Q35" s="21"/>
      <c r="R35" s="21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1"/>
      <c r="AD35" s="21"/>
      <c r="AE35" s="21"/>
      <c r="AF35" s="21"/>
      <c r="AG35" s="21"/>
      <c r="AH35" s="21"/>
      <c r="AJ35" s="4" t="s">
        <v>443</v>
      </c>
      <c r="AK35" s="1" t="s">
        <v>60</v>
      </c>
      <c r="AL35" s="1" t="s">
        <v>65</v>
      </c>
      <c r="AM35" s="1" t="s">
        <v>66</v>
      </c>
      <c r="AN35" s="1" t="s">
        <v>668</v>
      </c>
      <c r="AO35" s="4" t="s">
        <v>791</v>
      </c>
      <c r="AP35" s="4"/>
      <c r="AQ35" s="4"/>
      <c r="AR35" s="5"/>
      <c r="AS35" s="4"/>
      <c r="AT35" s="4"/>
      <c r="AU35" s="1" t="s">
        <v>263</v>
      </c>
      <c r="AV35" s="1" t="s">
        <v>243</v>
      </c>
      <c r="AY35" s="4"/>
    </row>
    <row r="36" spans="2:51" ht="14.25" thickBo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J36" s="4" t="s">
        <v>444</v>
      </c>
      <c r="AK36" s="1" t="s">
        <v>916</v>
      </c>
      <c r="AL36" s="1" t="s">
        <v>67</v>
      </c>
      <c r="AM36" s="1" t="s">
        <v>68</v>
      </c>
      <c r="AN36" s="1" t="s">
        <v>669</v>
      </c>
      <c r="AO36" s="4" t="s">
        <v>582</v>
      </c>
      <c r="AP36" s="4" t="s">
        <v>583</v>
      </c>
      <c r="AQ36" s="4"/>
      <c r="AR36" s="5"/>
      <c r="AS36" s="4"/>
      <c r="AT36" s="4"/>
      <c r="AV36" s="1" t="s">
        <v>205</v>
      </c>
      <c r="AY36" s="4"/>
    </row>
    <row r="37" spans="2:51" ht="13.5">
      <c r="B37" s="64" t="s">
        <v>595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80"/>
      <c r="S37" s="65" t="s">
        <v>594</v>
      </c>
      <c r="T37" s="65"/>
      <c r="U37" s="65"/>
      <c r="V37" s="65"/>
      <c r="W37" s="65"/>
      <c r="X37" s="65"/>
      <c r="Y37" s="65"/>
      <c r="Z37" s="65"/>
      <c r="AA37" s="65"/>
      <c r="AB37" s="80"/>
      <c r="AC37" s="79" t="s">
        <v>5</v>
      </c>
      <c r="AD37" s="79"/>
      <c r="AE37" s="79"/>
      <c r="AF37" s="79"/>
      <c r="AG37" s="79"/>
      <c r="AH37" s="82"/>
      <c r="AJ37" s="4" t="s">
        <v>445</v>
      </c>
      <c r="AK37" s="1" t="s">
        <v>916</v>
      </c>
      <c r="AL37" s="1" t="s">
        <v>69</v>
      </c>
      <c r="AM37" s="1" t="s">
        <v>70</v>
      </c>
      <c r="AN37" s="1" t="s">
        <v>670</v>
      </c>
      <c r="AO37" s="4" t="s">
        <v>572</v>
      </c>
      <c r="AP37" s="4"/>
      <c r="AQ37" s="4"/>
      <c r="AR37" s="5"/>
      <c r="AS37" s="4"/>
      <c r="AT37" s="4"/>
      <c r="AV37" s="1" t="s">
        <v>197</v>
      </c>
      <c r="AY37" s="4"/>
    </row>
    <row r="38" spans="2:51" ht="13.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81"/>
      <c r="S38" s="67"/>
      <c r="T38" s="67"/>
      <c r="U38" s="67"/>
      <c r="V38" s="67"/>
      <c r="W38" s="67"/>
      <c r="X38" s="67"/>
      <c r="Y38" s="67"/>
      <c r="Z38" s="67"/>
      <c r="AA38" s="67"/>
      <c r="AB38" s="81"/>
      <c r="AC38" s="39"/>
      <c r="AD38" s="39"/>
      <c r="AE38" s="39"/>
      <c r="AF38" s="39"/>
      <c r="AG38" s="39"/>
      <c r="AH38" s="40"/>
      <c r="AJ38" s="4" t="s">
        <v>446</v>
      </c>
      <c r="AK38" s="1" t="s">
        <v>916</v>
      </c>
      <c r="AL38" s="1" t="s">
        <v>71</v>
      </c>
      <c r="AM38" s="1" t="s">
        <v>72</v>
      </c>
      <c r="AN38" s="1" t="s">
        <v>671</v>
      </c>
      <c r="AO38" s="4" t="s">
        <v>792</v>
      </c>
      <c r="AP38" s="4"/>
      <c r="AQ38" s="4"/>
      <c r="AR38" s="5"/>
      <c r="AS38" s="4"/>
      <c r="AT38" s="4"/>
      <c r="AU38" s="1" t="s">
        <v>264</v>
      </c>
      <c r="AV38" s="1" t="s">
        <v>242</v>
      </c>
      <c r="AY38" s="4"/>
    </row>
    <row r="39" spans="2:51" ht="13.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42">
        <f>IF(ISERROR(VLOOKUP($S$39,$AL$121:$AU$171,3,FALSE)),"",VLOOKUP($S$39,$AL$121:$AU$171,3,FALSE))</f>
      </c>
      <c r="AD39" s="42"/>
      <c r="AE39" s="42"/>
      <c r="AF39" s="42"/>
      <c r="AG39" s="42"/>
      <c r="AH39" s="49"/>
      <c r="AJ39" s="4" t="s">
        <v>447</v>
      </c>
      <c r="AK39" s="1" t="s">
        <v>916</v>
      </c>
      <c r="AL39" s="1" t="s">
        <v>73</v>
      </c>
      <c r="AM39" s="1" t="s">
        <v>74</v>
      </c>
      <c r="AN39" s="1" t="s">
        <v>672</v>
      </c>
      <c r="AO39" s="4" t="s">
        <v>793</v>
      </c>
      <c r="AP39" s="4"/>
      <c r="AQ39" s="4"/>
      <c r="AR39" s="5"/>
      <c r="AS39" s="4"/>
      <c r="AT39" s="4"/>
      <c r="AV39" s="1" t="s">
        <v>241</v>
      </c>
      <c r="AY39" s="4"/>
    </row>
    <row r="40" spans="2:51" ht="13.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42"/>
      <c r="AD40" s="42"/>
      <c r="AE40" s="42"/>
      <c r="AF40" s="42"/>
      <c r="AG40" s="42"/>
      <c r="AH40" s="49"/>
      <c r="AJ40" s="4" t="s">
        <v>448</v>
      </c>
      <c r="AK40" s="1" t="s">
        <v>916</v>
      </c>
      <c r="AL40" s="1" t="s">
        <v>75</v>
      </c>
      <c r="AM40" s="1" t="s">
        <v>76</v>
      </c>
      <c r="AN40" s="1" t="s">
        <v>673</v>
      </c>
      <c r="AO40" s="4" t="s">
        <v>791</v>
      </c>
      <c r="AP40" s="4" t="s">
        <v>794</v>
      </c>
      <c r="AQ40" s="4"/>
      <c r="AR40" s="5"/>
      <c r="AS40" s="4"/>
      <c r="AT40" s="4"/>
      <c r="AV40" s="1" t="s">
        <v>234</v>
      </c>
      <c r="AY40" s="4"/>
    </row>
    <row r="41" spans="2:51" ht="13.5">
      <c r="B41" s="38" t="s">
        <v>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 t="s">
        <v>913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J41" s="4" t="s">
        <v>449</v>
      </c>
      <c r="AK41" s="1" t="s">
        <v>916</v>
      </c>
      <c r="AL41" s="1" t="s">
        <v>77</v>
      </c>
      <c r="AM41" s="1" t="s">
        <v>78</v>
      </c>
      <c r="AN41" s="1" t="s">
        <v>674</v>
      </c>
      <c r="AO41" s="4" t="s">
        <v>780</v>
      </c>
      <c r="AP41" s="4" t="s">
        <v>781</v>
      </c>
      <c r="AQ41" s="4"/>
      <c r="AR41" s="5"/>
      <c r="AS41" s="4"/>
      <c r="AT41" s="4"/>
      <c r="AV41" s="1" t="s">
        <v>220</v>
      </c>
      <c r="AY41" s="4"/>
    </row>
    <row r="42" spans="2:51" ht="13.5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/>
      <c r="AJ42" s="4" t="s">
        <v>450</v>
      </c>
      <c r="AK42" s="1" t="s">
        <v>916</v>
      </c>
      <c r="AL42" s="1" t="s">
        <v>79</v>
      </c>
      <c r="AM42" s="1" t="s">
        <v>80</v>
      </c>
      <c r="AN42" s="1" t="s">
        <v>675</v>
      </c>
      <c r="AO42" s="4" t="s">
        <v>572</v>
      </c>
      <c r="AP42" s="4"/>
      <c r="AQ42" s="4"/>
      <c r="AR42" s="5"/>
      <c r="AS42" s="4"/>
      <c r="AT42" s="4"/>
      <c r="AV42" s="1" t="s">
        <v>197</v>
      </c>
      <c r="AY42" s="4"/>
    </row>
    <row r="43" spans="2:51" ht="13.5" customHeight="1">
      <c r="B43" s="41">
        <f>IF(ISERROR(VLOOKUP($S$39,$AL$121:$AU$171,2,FALSE)),"",VLOOKUP($S$39,$AL$121:$AU$171,2,FALSE))</f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5">
        <f>IF(ISERROR(VLOOKUP($S$39,$AL$121:$AU$171,7,FALSE)),"",VLOOKUP($S$39,$AL$121:$AU$171,7,FALSE))</f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J43" s="4" t="s">
        <v>451</v>
      </c>
      <c r="AK43" s="1" t="s">
        <v>916</v>
      </c>
      <c r="AL43" s="1" t="s">
        <v>89</v>
      </c>
      <c r="AM43" s="1" t="s">
        <v>90</v>
      </c>
      <c r="AN43" s="1" t="s">
        <v>680</v>
      </c>
      <c r="AO43" s="4" t="s">
        <v>796</v>
      </c>
      <c r="AP43" s="4" t="s">
        <v>934</v>
      </c>
      <c r="AQ43" s="4"/>
      <c r="AR43" s="5"/>
      <c r="AS43" s="4"/>
      <c r="AT43" s="4"/>
      <c r="AU43" s="1" t="s">
        <v>267</v>
      </c>
      <c r="AV43" s="1" t="s">
        <v>217</v>
      </c>
      <c r="AY43" s="4"/>
    </row>
    <row r="44" spans="2:51" ht="13.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6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J44" s="4" t="s">
        <v>452</v>
      </c>
      <c r="AK44" s="1" t="s">
        <v>916</v>
      </c>
      <c r="AL44" s="1" t="s">
        <v>91</v>
      </c>
      <c r="AM44" s="1" t="s">
        <v>92</v>
      </c>
      <c r="AN44" s="1" t="s">
        <v>681</v>
      </c>
      <c r="AO44" s="4" t="s">
        <v>780</v>
      </c>
      <c r="AP44" s="4" t="s">
        <v>781</v>
      </c>
      <c r="AQ44" s="4"/>
      <c r="AR44" s="5"/>
      <c r="AS44" s="4"/>
      <c r="AT44" s="4"/>
      <c r="AU44" s="1" t="s">
        <v>268</v>
      </c>
      <c r="AV44" s="1" t="s">
        <v>220</v>
      </c>
      <c r="AY44" s="4"/>
    </row>
    <row r="45" spans="2:51" ht="13.5" customHeight="1">
      <c r="B45" s="26" t="s">
        <v>953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4" t="s">
        <v>453</v>
      </c>
      <c r="AK45" s="1" t="s">
        <v>81</v>
      </c>
      <c r="AL45" s="1" t="s">
        <v>82</v>
      </c>
      <c r="AM45" s="1" t="s">
        <v>83</v>
      </c>
      <c r="AN45" s="1" t="s">
        <v>676</v>
      </c>
      <c r="AO45" s="4" t="s">
        <v>572</v>
      </c>
      <c r="AP45" s="4"/>
      <c r="AQ45" s="4"/>
      <c r="AR45" s="5"/>
      <c r="AS45" s="4"/>
      <c r="AT45" s="4"/>
      <c r="AV45" s="1" t="s">
        <v>197</v>
      </c>
      <c r="AY45" s="4"/>
    </row>
    <row r="46" spans="2:51" ht="13.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  <c r="AJ46" s="4" t="s">
        <v>454</v>
      </c>
      <c r="AK46" s="1" t="s">
        <v>81</v>
      </c>
      <c r="AL46" s="1" t="s">
        <v>84</v>
      </c>
      <c r="AM46" s="1" t="s">
        <v>85</v>
      </c>
      <c r="AN46" s="1" t="s">
        <v>677</v>
      </c>
      <c r="AO46" s="4" t="s">
        <v>795</v>
      </c>
      <c r="AP46" s="4"/>
      <c r="AQ46" s="4"/>
      <c r="AR46" s="5"/>
      <c r="AS46" s="4"/>
      <c r="AT46" s="4"/>
      <c r="AV46" s="1" t="s">
        <v>192</v>
      </c>
      <c r="AY46" s="4"/>
    </row>
    <row r="47" spans="2:51" ht="13.5">
      <c r="B47" s="41">
        <f>IF(ISERROR(VLOOKUP($S$39,$AL$121:$AU$171,4,FALSE)),"",VLOOKUP($S$39,$AL$121:$AU$171,4,FALSE))</f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>
        <f>IF(ISERROR(VLOOKUP($S$39,$AL$121:$AU$171,5,FALSE)),"",VLOOKUP($S$39,$AL$121:$AU$171,5,FALSE))</f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>
        <f>IF(ISERROR(VLOOKUP($S$39,$AL$121:$AU$171,6,FALSE)),"",VLOOKUP($S$39,$AL$121:$AU$171,6,FALSE))</f>
      </c>
      <c r="Y47" s="42"/>
      <c r="Z47" s="42"/>
      <c r="AA47" s="42"/>
      <c r="AB47" s="42"/>
      <c r="AC47" s="42"/>
      <c r="AD47" s="42"/>
      <c r="AE47" s="42"/>
      <c r="AF47" s="42"/>
      <c r="AG47" s="42"/>
      <c r="AH47" s="49"/>
      <c r="AJ47" s="4" t="s">
        <v>455</v>
      </c>
      <c r="AK47" s="1" t="s">
        <v>81</v>
      </c>
      <c r="AL47" s="1" t="s">
        <v>86</v>
      </c>
      <c r="AM47" s="1" t="s">
        <v>87</v>
      </c>
      <c r="AN47" s="1" t="s">
        <v>678</v>
      </c>
      <c r="AO47" s="4" t="s">
        <v>582</v>
      </c>
      <c r="AP47" s="4" t="s">
        <v>583</v>
      </c>
      <c r="AQ47" s="4"/>
      <c r="AR47" s="5"/>
      <c r="AS47" s="4"/>
      <c r="AT47" s="4"/>
      <c r="AU47" s="1" t="s">
        <v>265</v>
      </c>
      <c r="AV47" s="1" t="s">
        <v>192</v>
      </c>
      <c r="AY47" s="4"/>
    </row>
    <row r="48" spans="2:51" ht="14.25" thickBot="1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83"/>
      <c r="AJ48" s="4" t="s">
        <v>456</v>
      </c>
      <c r="AK48" s="1" t="s">
        <v>81</v>
      </c>
      <c r="AL48" s="1" t="s">
        <v>88</v>
      </c>
      <c r="AM48" s="1" t="s">
        <v>27</v>
      </c>
      <c r="AN48" s="1" t="s">
        <v>679</v>
      </c>
      <c r="AO48" s="4" t="s">
        <v>774</v>
      </c>
      <c r="AP48" s="4"/>
      <c r="AQ48" s="4"/>
      <c r="AR48" s="5"/>
      <c r="AS48" s="4"/>
      <c r="AT48" s="4"/>
      <c r="AU48" s="1" t="s">
        <v>266</v>
      </c>
      <c r="AV48" s="1" t="s">
        <v>197</v>
      </c>
      <c r="AY48" s="4"/>
    </row>
    <row r="49" spans="2:51" ht="13.5">
      <c r="B49" s="21"/>
      <c r="C49" s="21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J49" s="4" t="s">
        <v>457</v>
      </c>
      <c r="AK49" s="1" t="s">
        <v>94</v>
      </c>
      <c r="AL49" s="1" t="s">
        <v>93</v>
      </c>
      <c r="AM49" s="1" t="s">
        <v>95</v>
      </c>
      <c r="AN49" s="1" t="s">
        <v>682</v>
      </c>
      <c r="AO49" s="4"/>
      <c r="AP49" s="4"/>
      <c r="AQ49" s="4"/>
      <c r="AR49" s="5"/>
      <c r="AS49" s="4"/>
      <c r="AT49" s="4"/>
      <c r="AV49" s="1" t="s">
        <v>239</v>
      </c>
      <c r="AY49" s="4"/>
    </row>
    <row r="50" spans="2:51" ht="13.5">
      <c r="B50" s="21"/>
      <c r="C50" s="21"/>
      <c r="D50" s="24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J50" s="4" t="s">
        <v>458</v>
      </c>
      <c r="AK50" s="1" t="s">
        <v>94</v>
      </c>
      <c r="AL50" s="1" t="s">
        <v>96</v>
      </c>
      <c r="AM50" s="1" t="s">
        <v>97</v>
      </c>
      <c r="AN50" s="1" t="s">
        <v>683</v>
      </c>
      <c r="AO50" s="4" t="s">
        <v>797</v>
      </c>
      <c r="AP50" s="4"/>
      <c r="AQ50" s="4"/>
      <c r="AR50" s="5"/>
      <c r="AS50" s="4"/>
      <c r="AT50" s="4"/>
      <c r="AV50" s="1" t="s">
        <v>238</v>
      </c>
      <c r="AY50" s="4"/>
    </row>
    <row r="51" spans="2:51" ht="13.5">
      <c r="B51" s="61" t="s">
        <v>931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21"/>
      <c r="N51" s="21"/>
      <c r="O51" s="21"/>
      <c r="P51" s="21"/>
      <c r="Q51" s="21"/>
      <c r="R51" s="21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1"/>
      <c r="AD51" s="21"/>
      <c r="AE51" s="21"/>
      <c r="AF51" s="21"/>
      <c r="AG51" s="21"/>
      <c r="AH51" s="21"/>
      <c r="AJ51" s="4" t="s">
        <v>459</v>
      </c>
      <c r="AK51" s="1" t="s">
        <v>98</v>
      </c>
      <c r="AL51" s="1" t="s">
        <v>99</v>
      </c>
      <c r="AM51" s="1" t="s">
        <v>100</v>
      </c>
      <c r="AN51" s="1" t="s">
        <v>684</v>
      </c>
      <c r="AO51" s="4" t="s">
        <v>798</v>
      </c>
      <c r="AP51" s="4"/>
      <c r="AQ51" s="4"/>
      <c r="AR51" s="5"/>
      <c r="AS51" s="4"/>
      <c r="AT51" s="4"/>
      <c r="AV51" s="1" t="s">
        <v>237</v>
      </c>
      <c r="AY51" s="4"/>
    </row>
    <row r="52" spans="2:51" ht="14.25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J52" s="4" t="s">
        <v>460</v>
      </c>
      <c r="AK52" s="1" t="s">
        <v>98</v>
      </c>
      <c r="AL52" s="1" t="s">
        <v>101</v>
      </c>
      <c r="AM52" s="1" t="s">
        <v>102</v>
      </c>
      <c r="AN52" s="1" t="s">
        <v>685</v>
      </c>
      <c r="AO52" s="4" t="s">
        <v>784</v>
      </c>
      <c r="AP52" s="4" t="s">
        <v>785</v>
      </c>
      <c r="AQ52" s="4"/>
      <c r="AR52" s="5"/>
      <c r="AS52" s="4"/>
      <c r="AT52" s="4"/>
      <c r="AU52" s="1" t="s">
        <v>269</v>
      </c>
      <c r="AV52" s="1" t="s">
        <v>231</v>
      </c>
      <c r="AY52" s="4"/>
    </row>
    <row r="53" spans="2:51" ht="13.5" customHeight="1">
      <c r="B53" s="64" t="s">
        <v>933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8" t="s">
        <v>5</v>
      </c>
      <c r="Y53" s="65"/>
      <c r="Z53" s="65"/>
      <c r="AA53" s="65"/>
      <c r="AB53" s="65"/>
      <c r="AC53" s="65"/>
      <c r="AD53" s="65"/>
      <c r="AE53" s="65"/>
      <c r="AF53" s="65"/>
      <c r="AG53" s="65"/>
      <c r="AH53" s="69"/>
      <c r="AJ53" s="4" t="s">
        <v>461</v>
      </c>
      <c r="AK53" s="1" t="s">
        <v>98</v>
      </c>
      <c r="AL53" s="1" t="s">
        <v>103</v>
      </c>
      <c r="AM53" s="1" t="s">
        <v>104</v>
      </c>
      <c r="AN53" s="1" t="s">
        <v>686</v>
      </c>
      <c r="AO53" s="4" t="s">
        <v>822</v>
      </c>
      <c r="AP53" s="4" t="s">
        <v>799</v>
      </c>
      <c r="AQ53" s="4" t="s">
        <v>800</v>
      </c>
      <c r="AR53" s="5"/>
      <c r="AS53" s="4"/>
      <c r="AT53" s="4"/>
      <c r="AV53" s="1" t="s">
        <v>211</v>
      </c>
      <c r="AY53" s="4"/>
    </row>
    <row r="54" spans="2:51" ht="13.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70"/>
      <c r="Y54" s="67"/>
      <c r="Z54" s="67"/>
      <c r="AA54" s="67"/>
      <c r="AB54" s="67"/>
      <c r="AC54" s="67"/>
      <c r="AD54" s="67"/>
      <c r="AE54" s="67"/>
      <c r="AF54" s="67"/>
      <c r="AG54" s="67"/>
      <c r="AH54" s="71"/>
      <c r="AJ54" s="4" t="s">
        <v>462</v>
      </c>
      <c r="AK54" s="1" t="s">
        <v>98</v>
      </c>
      <c r="AL54" s="1" t="s">
        <v>105</v>
      </c>
      <c r="AM54" s="1" t="s">
        <v>106</v>
      </c>
      <c r="AN54" s="1" t="s">
        <v>687</v>
      </c>
      <c r="AO54" s="4" t="s">
        <v>801</v>
      </c>
      <c r="AP54" s="4"/>
      <c r="AQ54" s="4"/>
      <c r="AR54" s="5"/>
      <c r="AS54" s="4"/>
      <c r="AT54" s="4"/>
      <c r="AV54" s="1" t="s">
        <v>236</v>
      </c>
      <c r="AY54" s="4"/>
    </row>
    <row r="55" spans="2:51" ht="13.5" customHeight="1">
      <c r="B55" s="5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45">
        <f>IF(ISERROR(VLOOKUP($B$55,$AK$172:$AS$182,4,FALSE)),"",VLOOKUP($B$55,$AK$172:$AS$182,4,FALSE))</f>
      </c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J55" s="4" t="s">
        <v>463</v>
      </c>
      <c r="AK55" s="1" t="s">
        <v>98</v>
      </c>
      <c r="AL55" s="1" t="s">
        <v>107</v>
      </c>
      <c r="AM55" s="1" t="s">
        <v>108</v>
      </c>
      <c r="AN55" s="1" t="s">
        <v>688</v>
      </c>
      <c r="AO55" s="4" t="s">
        <v>789</v>
      </c>
      <c r="AP55" s="4" t="s">
        <v>832</v>
      </c>
      <c r="AQ55" s="4" t="s">
        <v>802</v>
      </c>
      <c r="AR55" s="5"/>
      <c r="AS55" s="4"/>
      <c r="AT55" s="4"/>
      <c r="AV55" s="1" t="s">
        <v>235</v>
      </c>
      <c r="AY55" s="4"/>
    </row>
    <row r="56" spans="2:51" ht="13.5" customHeight="1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46"/>
      <c r="Y56" s="47"/>
      <c r="Z56" s="47"/>
      <c r="AA56" s="47"/>
      <c r="AB56" s="47"/>
      <c r="AC56" s="47"/>
      <c r="AD56" s="47"/>
      <c r="AE56" s="47"/>
      <c r="AF56" s="47"/>
      <c r="AG56" s="47"/>
      <c r="AH56" s="48"/>
      <c r="AJ56" s="4" t="s">
        <v>464</v>
      </c>
      <c r="AK56" s="1" t="s">
        <v>98</v>
      </c>
      <c r="AL56" s="1" t="s">
        <v>109</v>
      </c>
      <c r="AM56" s="1" t="s">
        <v>110</v>
      </c>
      <c r="AN56" s="1" t="s">
        <v>689</v>
      </c>
      <c r="AO56" s="4" t="s">
        <v>791</v>
      </c>
      <c r="AP56" s="4" t="s">
        <v>803</v>
      </c>
      <c r="AQ56" s="4"/>
      <c r="AR56" s="5"/>
      <c r="AS56" s="4"/>
      <c r="AT56" s="4"/>
      <c r="AV56" s="1" t="s">
        <v>234</v>
      </c>
      <c r="AY56" s="4"/>
    </row>
    <row r="57" spans="2:51" ht="13.5">
      <c r="B57" s="38" t="s">
        <v>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 t="s">
        <v>913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/>
      <c r="AJ57" s="4" t="s">
        <v>465</v>
      </c>
      <c r="AK57" s="1" t="s">
        <v>98</v>
      </c>
      <c r="AL57" s="1" t="s">
        <v>111</v>
      </c>
      <c r="AM57" s="1" t="s">
        <v>112</v>
      </c>
      <c r="AN57" s="1" t="s">
        <v>690</v>
      </c>
      <c r="AO57" s="4" t="s">
        <v>804</v>
      </c>
      <c r="AP57" s="4"/>
      <c r="AQ57" s="4"/>
      <c r="AR57" s="5"/>
      <c r="AS57" s="4"/>
      <c r="AT57" s="4"/>
      <c r="AV57" s="1" t="s">
        <v>233</v>
      </c>
      <c r="AY57" s="4"/>
    </row>
    <row r="58" spans="2:51" ht="13.5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  <c r="AJ58" s="4" t="s">
        <v>466</v>
      </c>
      <c r="AK58" s="1" t="s">
        <v>98</v>
      </c>
      <c r="AL58" s="1" t="s">
        <v>113</v>
      </c>
      <c r="AM58" s="1" t="s">
        <v>114</v>
      </c>
      <c r="AN58" s="1" t="s">
        <v>691</v>
      </c>
      <c r="AO58" s="4" t="s">
        <v>575</v>
      </c>
      <c r="AP58" s="4" t="s">
        <v>784</v>
      </c>
      <c r="AQ58" s="4" t="s">
        <v>785</v>
      </c>
      <c r="AR58" s="5"/>
      <c r="AS58" s="4"/>
      <c r="AT58" s="4"/>
      <c r="AV58" s="1" t="s">
        <v>232</v>
      </c>
      <c r="AY58" s="4"/>
    </row>
    <row r="59" spans="2:51" ht="13.5">
      <c r="B59" s="41">
        <f>IF(ISERROR(VLOOKUP($B$55,$AK$172:$AS$182,3,FALSE)),"",VLOOKUP($B$55,$AK$172:$AS$182,3,FALSE))</f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5">
        <f>IF(ISERROR(VLOOKUP($B$55,$AK$172:$AS$182,8,FALSE)),"",VLOOKUP($B$55,$AK$172:$AS$182,8,FALSE))</f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J59" s="4" t="s">
        <v>467</v>
      </c>
      <c r="AK59" s="1" t="s">
        <v>98</v>
      </c>
      <c r="AL59" s="1" t="s">
        <v>115</v>
      </c>
      <c r="AM59" s="1" t="s">
        <v>116</v>
      </c>
      <c r="AN59" s="1" t="s">
        <v>692</v>
      </c>
      <c r="AO59" s="4" t="s">
        <v>805</v>
      </c>
      <c r="AP59" s="4"/>
      <c r="AQ59" s="4"/>
      <c r="AR59" s="5"/>
      <c r="AS59" s="4"/>
      <c r="AT59" s="4"/>
      <c r="AU59" s="1" t="s">
        <v>270</v>
      </c>
      <c r="AV59" s="1" t="s">
        <v>199</v>
      </c>
      <c r="AY59" s="4"/>
    </row>
    <row r="60" spans="2:51" ht="13.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6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J60" s="4" t="s">
        <v>468</v>
      </c>
      <c r="AK60" s="1" t="s">
        <v>98</v>
      </c>
      <c r="AL60" s="1" t="s">
        <v>117</v>
      </c>
      <c r="AM60" s="1" t="s">
        <v>118</v>
      </c>
      <c r="AN60" s="1" t="s">
        <v>693</v>
      </c>
      <c r="AO60" s="4" t="s">
        <v>773</v>
      </c>
      <c r="AP60" s="4"/>
      <c r="AQ60" s="4"/>
      <c r="AR60" s="5"/>
      <c r="AS60" s="4"/>
      <c r="AT60" s="4"/>
      <c r="AU60" s="1" t="s">
        <v>271</v>
      </c>
      <c r="AV60" s="1" t="s">
        <v>230</v>
      </c>
      <c r="AY60" s="4"/>
    </row>
    <row r="61" spans="2:51" ht="13.5">
      <c r="B61" s="26" t="s">
        <v>953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/>
      <c r="AJ61" s="4" t="s">
        <v>469</v>
      </c>
      <c r="AK61" s="1" t="s">
        <v>98</v>
      </c>
      <c r="AL61" s="1" t="s">
        <v>119</v>
      </c>
      <c r="AM61" s="1" t="s">
        <v>120</v>
      </c>
      <c r="AN61" s="1" t="s">
        <v>694</v>
      </c>
      <c r="AO61" s="4" t="s">
        <v>576</v>
      </c>
      <c r="AP61" s="4"/>
      <c r="AQ61" s="4"/>
      <c r="AR61" s="5"/>
      <c r="AS61" s="4"/>
      <c r="AT61" s="4"/>
      <c r="AU61" s="1" t="s">
        <v>272</v>
      </c>
      <c r="AV61" s="1" t="s">
        <v>190</v>
      </c>
      <c r="AY61" s="4"/>
    </row>
    <row r="62" spans="2:51" ht="13.5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1"/>
      <c r="AJ62" s="4" t="s">
        <v>470</v>
      </c>
      <c r="AK62" s="1" t="s">
        <v>98</v>
      </c>
      <c r="AL62" s="1" t="s">
        <v>121</v>
      </c>
      <c r="AM62" s="1" t="s">
        <v>122</v>
      </c>
      <c r="AN62" s="1" t="s">
        <v>695</v>
      </c>
      <c r="AO62" s="4" t="s">
        <v>806</v>
      </c>
      <c r="AP62" s="4"/>
      <c r="AQ62" s="4"/>
      <c r="AR62" s="5"/>
      <c r="AS62" s="4"/>
      <c r="AT62" s="4"/>
      <c r="AU62" s="1" t="s">
        <v>273</v>
      </c>
      <c r="AV62" s="1" t="s">
        <v>229</v>
      </c>
      <c r="AY62" s="4"/>
    </row>
    <row r="63" spans="2:51" ht="13.5">
      <c r="B63" s="41">
        <f>IF(ISERROR(VLOOKUP($B$55,$AK$172:$AS$182,5,FALSE)),"",VLOOKUP($B$55,$AK$172:$AS$182,5,FALSE))</f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>
        <f>IF(ISERROR(VLOOKUP($B$55,$AK$172:$AS$182,6,FALSE)),"",VLOOKUP($B$55,$AK$172:$AS$182,6,FALSE))</f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>
        <f>IF(ISERROR(VLOOKUP($B$55,$AK$172:$AS$182,7,FALSE)),"",VLOOKUP($B$55,$AK$172:$AS$182,7,FALSE))</f>
      </c>
      <c r="Y63" s="42"/>
      <c r="Z63" s="42"/>
      <c r="AA63" s="42"/>
      <c r="AB63" s="42"/>
      <c r="AC63" s="42"/>
      <c r="AD63" s="42"/>
      <c r="AE63" s="42"/>
      <c r="AF63" s="42"/>
      <c r="AG63" s="42"/>
      <c r="AH63" s="49"/>
      <c r="AJ63" s="4" t="s">
        <v>471</v>
      </c>
      <c r="AK63" s="1" t="s">
        <v>98</v>
      </c>
      <c r="AL63" s="1" t="s">
        <v>123</v>
      </c>
      <c r="AM63" s="1" t="s">
        <v>124</v>
      </c>
      <c r="AN63" s="1" t="s">
        <v>696</v>
      </c>
      <c r="AO63" s="4" t="s">
        <v>775</v>
      </c>
      <c r="AP63" s="4" t="s">
        <v>807</v>
      </c>
      <c r="AQ63" s="4"/>
      <c r="AR63" s="5"/>
      <c r="AS63" s="4"/>
      <c r="AT63" s="4"/>
      <c r="AU63" s="1" t="s">
        <v>274</v>
      </c>
      <c r="AV63" s="1" t="s">
        <v>207</v>
      </c>
      <c r="AY63" s="4"/>
    </row>
    <row r="64" spans="2:51" ht="13.5"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50"/>
      <c r="AJ64" s="4" t="s">
        <v>472</v>
      </c>
      <c r="AK64" s="1" t="s">
        <v>98</v>
      </c>
      <c r="AL64" s="1" t="s">
        <v>126</v>
      </c>
      <c r="AM64" s="1" t="s">
        <v>125</v>
      </c>
      <c r="AN64" s="1" t="s">
        <v>697</v>
      </c>
      <c r="AO64" s="4" t="s">
        <v>798</v>
      </c>
      <c r="AP64" s="4"/>
      <c r="AQ64" s="4"/>
      <c r="AR64" s="5"/>
      <c r="AS64" s="4"/>
      <c r="AT64" s="4"/>
      <c r="AV64" s="1" t="s">
        <v>228</v>
      </c>
      <c r="AY64" s="4"/>
    </row>
    <row r="65" spans="2:51" ht="13.5">
      <c r="B65" s="26" t="s">
        <v>932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8"/>
      <c r="AJ65" s="4" t="s">
        <v>473</v>
      </c>
      <c r="AK65" s="1" t="s">
        <v>98</v>
      </c>
      <c r="AL65" s="1" t="s">
        <v>127</v>
      </c>
      <c r="AM65" s="1" t="s">
        <v>128</v>
      </c>
      <c r="AN65" s="1" t="s">
        <v>698</v>
      </c>
      <c r="AO65" s="4" t="s">
        <v>808</v>
      </c>
      <c r="AP65" s="4"/>
      <c r="AQ65" s="4"/>
      <c r="AR65" s="5"/>
      <c r="AS65" s="4"/>
      <c r="AT65" s="4"/>
      <c r="AV65" s="1" t="s">
        <v>227</v>
      </c>
      <c r="AY65" s="4"/>
    </row>
    <row r="66" spans="2:51" ht="13.5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1"/>
      <c r="AJ66" s="4" t="s">
        <v>474</v>
      </c>
      <c r="AK66" s="1" t="s">
        <v>98</v>
      </c>
      <c r="AL66" s="1" t="s">
        <v>129</v>
      </c>
      <c r="AM66" s="1" t="s">
        <v>130</v>
      </c>
      <c r="AN66" s="1" t="s">
        <v>699</v>
      </c>
      <c r="AO66" s="4" t="s">
        <v>809</v>
      </c>
      <c r="AP66" s="4" t="s">
        <v>779</v>
      </c>
      <c r="AQ66" s="4"/>
      <c r="AR66" s="5"/>
      <c r="AS66" s="4"/>
      <c r="AT66" s="4"/>
      <c r="AU66" s="1" t="s">
        <v>275</v>
      </c>
      <c r="AV66" s="1" t="s">
        <v>192</v>
      </c>
      <c r="AY66" s="4"/>
    </row>
    <row r="67" spans="2:51" ht="13.5" customHeight="1">
      <c r="B67" s="32">
        <f>IF(ISERROR(VLOOKUP($B$55,$AK$172:$AS$182,9,FALSE)),"",VLOOKUP($B$55,$AK$172:$AS$182,9,FALSE))</f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J67" s="4" t="s">
        <v>475</v>
      </c>
      <c r="AK67" s="1" t="s">
        <v>98</v>
      </c>
      <c r="AL67" s="1" t="s">
        <v>737</v>
      </c>
      <c r="AM67" s="1" t="s">
        <v>131</v>
      </c>
      <c r="AN67" s="1" t="s">
        <v>700</v>
      </c>
      <c r="AO67" s="4" t="s">
        <v>810</v>
      </c>
      <c r="AP67" s="4"/>
      <c r="AQ67" s="4"/>
      <c r="AR67" s="5"/>
      <c r="AS67" s="4"/>
      <c r="AT67" s="4"/>
      <c r="AV67" s="1" t="s">
        <v>226</v>
      </c>
      <c r="AY67" s="4"/>
    </row>
    <row r="68" spans="2:51" ht="14.25" customHeight="1" thickBo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J68" s="4" t="s">
        <v>476</v>
      </c>
      <c r="AK68" s="1" t="s">
        <v>98</v>
      </c>
      <c r="AL68" s="1" t="s">
        <v>132</v>
      </c>
      <c r="AM68" s="1" t="s">
        <v>133</v>
      </c>
      <c r="AN68" s="1" t="s">
        <v>701</v>
      </c>
      <c r="AO68" s="4" t="s">
        <v>572</v>
      </c>
      <c r="AP68" s="4"/>
      <c r="AQ68" s="4"/>
      <c r="AR68" s="5"/>
      <c r="AS68" s="4"/>
      <c r="AT68" s="4"/>
      <c r="AV68" s="1" t="s">
        <v>197</v>
      </c>
      <c r="AY68" s="4"/>
    </row>
    <row r="69" spans="36:51" ht="13.5">
      <c r="AJ69" s="4" t="s">
        <v>477</v>
      </c>
      <c r="AK69" s="1" t="s">
        <v>98</v>
      </c>
      <c r="AL69" s="1" t="s">
        <v>134</v>
      </c>
      <c r="AM69" s="1" t="s">
        <v>135</v>
      </c>
      <c r="AN69" s="1" t="s">
        <v>702</v>
      </c>
      <c r="AO69" s="4" t="s">
        <v>811</v>
      </c>
      <c r="AP69" s="4"/>
      <c r="AQ69" s="4"/>
      <c r="AR69" s="5"/>
      <c r="AS69" s="4"/>
      <c r="AT69" s="4"/>
      <c r="AV69" s="1" t="s">
        <v>225</v>
      </c>
      <c r="AY69" s="4"/>
    </row>
    <row r="70" spans="36:51" ht="13.5">
      <c r="AJ70" s="4" t="s">
        <v>478</v>
      </c>
      <c r="AK70" s="1" t="s">
        <v>98</v>
      </c>
      <c r="AL70" s="1" t="s">
        <v>136</v>
      </c>
      <c r="AM70" s="1" t="s">
        <v>137</v>
      </c>
      <c r="AN70" s="1" t="s">
        <v>703</v>
      </c>
      <c r="AO70" s="4" t="s">
        <v>812</v>
      </c>
      <c r="AP70" s="4"/>
      <c r="AQ70" s="4"/>
      <c r="AR70" s="5"/>
      <c r="AS70" s="4"/>
      <c r="AT70" s="4"/>
      <c r="AV70" s="1" t="s">
        <v>224</v>
      </c>
      <c r="AY70" s="4"/>
    </row>
    <row r="71" spans="36:51" ht="13.5">
      <c r="AJ71" s="4" t="s">
        <v>479</v>
      </c>
      <c r="AK71" s="1" t="s">
        <v>98</v>
      </c>
      <c r="AL71" s="1" t="s">
        <v>138</v>
      </c>
      <c r="AM71" s="1" t="s">
        <v>139</v>
      </c>
      <c r="AN71" s="1" t="s">
        <v>704</v>
      </c>
      <c r="AO71" s="4" t="s">
        <v>813</v>
      </c>
      <c r="AP71" s="4" t="s">
        <v>814</v>
      </c>
      <c r="AQ71" s="4"/>
      <c r="AR71" s="5"/>
      <c r="AS71" s="4"/>
      <c r="AT71" s="4"/>
      <c r="AV71" s="1" t="s">
        <v>193</v>
      </c>
      <c r="AY71" s="4"/>
    </row>
    <row r="72" spans="36:51" ht="13.5">
      <c r="AJ72" s="4" t="s">
        <v>480</v>
      </c>
      <c r="AK72" s="1" t="s">
        <v>98</v>
      </c>
      <c r="AL72" s="1" t="s">
        <v>140</v>
      </c>
      <c r="AM72" s="1" t="s">
        <v>142</v>
      </c>
      <c r="AN72" s="1" t="s">
        <v>705</v>
      </c>
      <c r="AO72" s="4" t="s">
        <v>786</v>
      </c>
      <c r="AP72" s="4"/>
      <c r="AQ72" s="4"/>
      <c r="AR72" s="5"/>
      <c r="AS72" s="4"/>
      <c r="AT72" s="4"/>
      <c r="AV72" s="1" t="s">
        <v>223</v>
      </c>
      <c r="AY72" s="4"/>
    </row>
    <row r="73" spans="36:51" ht="13.5">
      <c r="AJ73" s="4" t="s">
        <v>481</v>
      </c>
      <c r="AK73" s="1" t="s">
        <v>98</v>
      </c>
      <c r="AL73" s="1" t="s">
        <v>141</v>
      </c>
      <c r="AM73" s="1" t="s">
        <v>143</v>
      </c>
      <c r="AN73" s="1" t="s">
        <v>706</v>
      </c>
      <c r="AO73" s="4" t="s">
        <v>815</v>
      </c>
      <c r="AP73" s="4"/>
      <c r="AQ73" s="4"/>
      <c r="AR73" s="5"/>
      <c r="AS73" s="4"/>
      <c r="AT73" s="4"/>
      <c r="AU73" s="1" t="s">
        <v>276</v>
      </c>
      <c r="AV73" s="1" t="s">
        <v>194</v>
      </c>
      <c r="AY73" s="4"/>
    </row>
    <row r="74" spans="36:51" ht="13.5">
      <c r="AJ74" s="4" t="s">
        <v>482</v>
      </c>
      <c r="AK74" s="1" t="s">
        <v>98</v>
      </c>
      <c r="AL74" s="1" t="s">
        <v>144</v>
      </c>
      <c r="AM74" s="1" t="s">
        <v>145</v>
      </c>
      <c r="AN74" s="1" t="s">
        <v>707</v>
      </c>
      <c r="AO74" s="4" t="s">
        <v>800</v>
      </c>
      <c r="AP74" s="4" t="s">
        <v>799</v>
      </c>
      <c r="AQ74" s="4"/>
      <c r="AR74" s="5"/>
      <c r="AS74" s="4"/>
      <c r="AT74" s="4"/>
      <c r="AU74" s="1" t="s">
        <v>277</v>
      </c>
      <c r="AV74" s="1" t="s">
        <v>211</v>
      </c>
      <c r="AY74" s="4"/>
    </row>
    <row r="75" spans="36:51" ht="13.5">
      <c r="AJ75" s="4" t="s">
        <v>483</v>
      </c>
      <c r="AK75" s="1" t="s">
        <v>98</v>
      </c>
      <c r="AL75" s="1" t="s">
        <v>146</v>
      </c>
      <c r="AM75" s="1" t="s">
        <v>147</v>
      </c>
      <c r="AN75" s="1" t="s">
        <v>708</v>
      </c>
      <c r="AO75" s="4" t="s">
        <v>816</v>
      </c>
      <c r="AP75" s="4"/>
      <c r="AQ75" s="4"/>
      <c r="AR75" s="5"/>
      <c r="AS75" s="4"/>
      <c r="AT75" s="4"/>
      <c r="AV75" s="1" t="s">
        <v>222</v>
      </c>
      <c r="AY75" s="4"/>
    </row>
    <row r="76" spans="36:51" ht="13.5">
      <c r="AJ76" s="4" t="s">
        <v>484</v>
      </c>
      <c r="AK76" s="1" t="s">
        <v>98</v>
      </c>
      <c r="AL76" s="1" t="s">
        <v>148</v>
      </c>
      <c r="AM76" s="1" t="s">
        <v>149</v>
      </c>
      <c r="AN76" s="1" t="s">
        <v>709</v>
      </c>
      <c r="AO76" s="4" t="s">
        <v>817</v>
      </c>
      <c r="AP76" s="4"/>
      <c r="AQ76" s="4"/>
      <c r="AR76" s="5"/>
      <c r="AS76" s="4"/>
      <c r="AT76" s="4"/>
      <c r="AU76" s="1" t="s">
        <v>278</v>
      </c>
      <c r="AV76" s="1" t="s">
        <v>222</v>
      </c>
      <c r="AY76" s="4"/>
    </row>
    <row r="77" spans="36:51" ht="13.5">
      <c r="AJ77" s="4" t="s">
        <v>485</v>
      </c>
      <c r="AK77" s="1" t="s">
        <v>98</v>
      </c>
      <c r="AL77" s="1" t="s">
        <v>150</v>
      </c>
      <c r="AM77" s="1" t="s">
        <v>151</v>
      </c>
      <c r="AN77" s="1" t="s">
        <v>710</v>
      </c>
      <c r="AO77" s="4" t="s">
        <v>818</v>
      </c>
      <c r="AP77" s="4"/>
      <c r="AQ77" s="4"/>
      <c r="AR77" s="5"/>
      <c r="AS77" s="4"/>
      <c r="AT77" s="4"/>
      <c r="AV77" s="1" t="s">
        <v>187</v>
      </c>
      <c r="AY77" s="4"/>
    </row>
    <row r="78" spans="36:51" ht="13.5">
      <c r="AJ78" s="4" t="s">
        <v>486</v>
      </c>
      <c r="AK78" s="1" t="s">
        <v>98</v>
      </c>
      <c r="AL78" s="1" t="s">
        <v>152</v>
      </c>
      <c r="AM78" s="1" t="s">
        <v>153</v>
      </c>
      <c r="AN78" s="1" t="s">
        <v>711</v>
      </c>
      <c r="AO78" s="4" t="s">
        <v>792</v>
      </c>
      <c r="AP78" s="4"/>
      <c r="AQ78" s="4"/>
      <c r="AR78" s="5"/>
      <c r="AS78" s="4"/>
      <c r="AT78" s="4"/>
      <c r="AV78" s="1" t="s">
        <v>190</v>
      </c>
      <c r="AY78" s="4"/>
    </row>
    <row r="79" spans="36:51" ht="13.5">
      <c r="AJ79" s="4" t="s">
        <v>487</v>
      </c>
      <c r="AK79" s="1" t="s">
        <v>98</v>
      </c>
      <c r="AL79" s="1" t="s">
        <v>154</v>
      </c>
      <c r="AM79" s="1" t="s">
        <v>155</v>
      </c>
      <c r="AN79" s="1" t="s">
        <v>712</v>
      </c>
      <c r="AO79" s="4" t="s">
        <v>819</v>
      </c>
      <c r="AP79" s="4"/>
      <c r="AQ79" s="4"/>
      <c r="AR79" s="5"/>
      <c r="AS79" s="4"/>
      <c r="AT79" s="4"/>
      <c r="AV79" s="1" t="s">
        <v>187</v>
      </c>
      <c r="AY79" s="4"/>
    </row>
    <row r="80" spans="36:51" ht="13.5">
      <c r="AJ80" s="4" t="s">
        <v>488</v>
      </c>
      <c r="AK80" s="1" t="s">
        <v>98</v>
      </c>
      <c r="AL80" s="1" t="s">
        <v>156</v>
      </c>
      <c r="AM80" s="1" t="s">
        <v>157</v>
      </c>
      <c r="AN80" s="1" t="s">
        <v>713</v>
      </c>
      <c r="AO80" s="4" t="s">
        <v>820</v>
      </c>
      <c r="AP80" s="4"/>
      <c r="AQ80" s="4"/>
      <c r="AR80" s="5"/>
      <c r="AS80" s="4"/>
      <c r="AT80" s="4"/>
      <c r="AV80" s="1" t="s">
        <v>200</v>
      </c>
      <c r="AY80" s="4"/>
    </row>
    <row r="81" spans="36:51" ht="13.5">
      <c r="AJ81" s="4" t="s">
        <v>489</v>
      </c>
      <c r="AK81" s="1" t="s">
        <v>98</v>
      </c>
      <c r="AL81" s="1" t="s">
        <v>158</v>
      </c>
      <c r="AM81" s="1" t="s">
        <v>159</v>
      </c>
      <c r="AN81" s="1" t="s">
        <v>714</v>
      </c>
      <c r="AO81" s="4" t="s">
        <v>780</v>
      </c>
      <c r="AP81" s="4" t="s">
        <v>781</v>
      </c>
      <c r="AQ81" s="4"/>
      <c r="AR81" s="5"/>
      <c r="AS81" s="4"/>
      <c r="AT81" s="4"/>
      <c r="AV81" s="1" t="s">
        <v>221</v>
      </c>
      <c r="AY81" s="4"/>
    </row>
    <row r="82" spans="36:51" ht="13.5">
      <c r="AJ82" s="4" t="s">
        <v>490</v>
      </c>
      <c r="AK82" s="1" t="s">
        <v>98</v>
      </c>
      <c r="AL82" s="1" t="s">
        <v>160</v>
      </c>
      <c r="AM82" s="1" t="s">
        <v>161</v>
      </c>
      <c r="AN82" s="1" t="s">
        <v>715</v>
      </c>
      <c r="AO82" s="4" t="s">
        <v>821</v>
      </c>
      <c r="AP82" s="4"/>
      <c r="AQ82" s="4"/>
      <c r="AR82" s="5"/>
      <c r="AS82" s="4"/>
      <c r="AT82" s="4"/>
      <c r="AV82" s="1" t="s">
        <v>219</v>
      </c>
      <c r="AY82" s="4"/>
    </row>
    <row r="83" spans="36:51" ht="13.5">
      <c r="AJ83" s="4" t="s">
        <v>491</v>
      </c>
      <c r="AK83" s="1" t="s">
        <v>98</v>
      </c>
      <c r="AL83" s="1" t="s">
        <v>162</v>
      </c>
      <c r="AM83" s="1" t="s">
        <v>163</v>
      </c>
      <c r="AN83" s="1" t="s">
        <v>716</v>
      </c>
      <c r="AO83" s="4" t="s">
        <v>822</v>
      </c>
      <c r="AP83" s="4"/>
      <c r="AQ83" s="4"/>
      <c r="AR83" s="5"/>
      <c r="AS83" s="4"/>
      <c r="AT83" s="4"/>
      <c r="AU83" s="1" t="s">
        <v>279</v>
      </c>
      <c r="AV83" s="1" t="s">
        <v>197</v>
      </c>
      <c r="AY83" s="4"/>
    </row>
    <row r="84" spans="36:51" ht="13.5">
      <c r="AJ84" s="4" t="s">
        <v>492</v>
      </c>
      <c r="AK84" s="1" t="s">
        <v>98</v>
      </c>
      <c r="AL84" s="1" t="s">
        <v>164</v>
      </c>
      <c r="AM84" s="1" t="s">
        <v>27</v>
      </c>
      <c r="AN84" s="1" t="s">
        <v>717</v>
      </c>
      <c r="AO84" s="4" t="s">
        <v>823</v>
      </c>
      <c r="AP84" s="4"/>
      <c r="AQ84" s="4"/>
      <c r="AR84" s="5"/>
      <c r="AS84" s="4"/>
      <c r="AT84" s="4"/>
      <c r="AU84" s="1" t="s">
        <v>280</v>
      </c>
      <c r="AV84" s="1" t="s">
        <v>197</v>
      </c>
      <c r="AY84" s="4"/>
    </row>
    <row r="85" spans="36:51" ht="13.5">
      <c r="AJ85" s="4" t="s">
        <v>493</v>
      </c>
      <c r="AK85" s="1" t="s">
        <v>98</v>
      </c>
      <c r="AL85" s="1" t="s">
        <v>165</v>
      </c>
      <c r="AM85" s="1" t="s">
        <v>935</v>
      </c>
      <c r="AN85" s="1" t="s">
        <v>718</v>
      </c>
      <c r="AO85" s="4" t="s">
        <v>805</v>
      </c>
      <c r="AP85" s="4"/>
      <c r="AQ85" s="4"/>
      <c r="AR85" s="5"/>
      <c r="AS85" s="4"/>
      <c r="AT85" s="4"/>
      <c r="AV85" s="1" t="s">
        <v>218</v>
      </c>
      <c r="AY85" s="4"/>
    </row>
    <row r="86" spans="36:51" ht="13.5">
      <c r="AJ86" s="4" t="s">
        <v>494</v>
      </c>
      <c r="AK86" s="1" t="s">
        <v>98</v>
      </c>
      <c r="AL86" s="1" t="s">
        <v>166</v>
      </c>
      <c r="AM86" s="1" t="s">
        <v>167</v>
      </c>
      <c r="AN86" s="1" t="s">
        <v>719</v>
      </c>
      <c r="AO86" s="4" t="s">
        <v>822</v>
      </c>
      <c r="AP86" s="4"/>
      <c r="AQ86" s="4"/>
      <c r="AR86" s="5"/>
      <c r="AS86" s="4"/>
      <c r="AT86" s="4"/>
      <c r="AU86" s="1" t="s">
        <v>281</v>
      </c>
      <c r="AV86" s="1" t="s">
        <v>197</v>
      </c>
      <c r="AY86" s="4"/>
    </row>
    <row r="87" spans="36:51" ht="13.5">
      <c r="AJ87" s="4" t="s">
        <v>495</v>
      </c>
      <c r="AK87" s="1" t="s">
        <v>98</v>
      </c>
      <c r="AL87" s="1" t="s">
        <v>168</v>
      </c>
      <c r="AM87" s="1" t="s">
        <v>169</v>
      </c>
      <c r="AN87" s="1" t="s">
        <v>720</v>
      </c>
      <c r="AO87" s="4" t="s">
        <v>824</v>
      </c>
      <c r="AP87" s="4"/>
      <c r="AQ87" s="4"/>
      <c r="AR87" s="5"/>
      <c r="AS87" s="4"/>
      <c r="AT87" s="4"/>
      <c r="AU87" s="1" t="s">
        <v>282</v>
      </c>
      <c r="AV87" s="1" t="s">
        <v>216</v>
      </c>
      <c r="AY87" s="4"/>
    </row>
    <row r="88" spans="36:51" ht="13.5">
      <c r="AJ88" s="4" t="s">
        <v>496</v>
      </c>
      <c r="AK88" s="1" t="s">
        <v>98</v>
      </c>
      <c r="AL88" s="1" t="s">
        <v>170</v>
      </c>
      <c r="AM88" s="1" t="s">
        <v>171</v>
      </c>
      <c r="AN88" s="1" t="s">
        <v>721</v>
      </c>
      <c r="AO88" s="4" t="s">
        <v>825</v>
      </c>
      <c r="AP88" s="4"/>
      <c r="AQ88" s="4"/>
      <c r="AR88" s="5"/>
      <c r="AS88" s="4"/>
      <c r="AT88" s="4"/>
      <c r="AV88" s="1" t="s">
        <v>214</v>
      </c>
      <c r="AY88" s="4"/>
    </row>
    <row r="89" spans="36:51" ht="13.5">
      <c r="AJ89" s="4" t="s">
        <v>497</v>
      </c>
      <c r="AK89" s="1" t="s">
        <v>98</v>
      </c>
      <c r="AL89" s="1" t="s">
        <v>172</v>
      </c>
      <c r="AM89" s="1" t="s">
        <v>175</v>
      </c>
      <c r="AN89" s="1" t="s">
        <v>722</v>
      </c>
      <c r="AO89" s="4" t="s">
        <v>930</v>
      </c>
      <c r="AP89" s="4"/>
      <c r="AQ89" s="4"/>
      <c r="AR89" s="5"/>
      <c r="AS89" s="4"/>
      <c r="AT89" s="4"/>
      <c r="AV89" s="1" t="s">
        <v>212</v>
      </c>
      <c r="AY89" s="4"/>
    </row>
    <row r="90" spans="36:51" ht="13.5">
      <c r="AJ90" s="4" t="s">
        <v>498</v>
      </c>
      <c r="AK90" s="1" t="s">
        <v>98</v>
      </c>
      <c r="AL90" s="1" t="s">
        <v>174</v>
      </c>
      <c r="AM90" s="1" t="s">
        <v>173</v>
      </c>
      <c r="AN90" s="1" t="s">
        <v>723</v>
      </c>
      <c r="AO90" s="4" t="s">
        <v>826</v>
      </c>
      <c r="AP90" s="4"/>
      <c r="AQ90" s="4"/>
      <c r="AR90" s="5"/>
      <c r="AS90" s="4"/>
      <c r="AT90" s="4"/>
      <c r="AU90" s="1" t="s">
        <v>283</v>
      </c>
      <c r="AV90" s="1" t="s">
        <v>210</v>
      </c>
      <c r="AY90" s="4"/>
    </row>
    <row r="91" spans="36:51" ht="13.5">
      <c r="AJ91" s="4" t="s">
        <v>499</v>
      </c>
      <c r="AK91" s="1" t="s">
        <v>98</v>
      </c>
      <c r="AL91" s="1" t="s">
        <v>176</v>
      </c>
      <c r="AM91" s="1" t="s">
        <v>177</v>
      </c>
      <c r="AN91" s="1" t="s">
        <v>724</v>
      </c>
      <c r="AO91" s="4" t="s">
        <v>827</v>
      </c>
      <c r="AP91" s="4" t="s">
        <v>828</v>
      </c>
      <c r="AQ91" s="4"/>
      <c r="AR91" s="5"/>
      <c r="AS91" s="4"/>
      <c r="AT91" s="4"/>
      <c r="AU91" s="1" t="s">
        <v>284</v>
      </c>
      <c r="AV91" s="1" t="s">
        <v>209</v>
      </c>
      <c r="AY91" s="4"/>
    </row>
    <row r="92" spans="36:51" ht="13.5">
      <c r="AJ92" s="4" t="s">
        <v>500</v>
      </c>
      <c r="AK92" s="1" t="s">
        <v>98</v>
      </c>
      <c r="AL92" s="1" t="s">
        <v>178</v>
      </c>
      <c r="AM92" s="1" t="s">
        <v>179</v>
      </c>
      <c r="AN92" s="1" t="s">
        <v>725</v>
      </c>
      <c r="AO92" s="4" t="s">
        <v>829</v>
      </c>
      <c r="AP92" s="4"/>
      <c r="AQ92" s="4"/>
      <c r="AR92" s="5"/>
      <c r="AS92" s="4"/>
      <c r="AT92" s="4"/>
      <c r="AV92" s="1" t="s">
        <v>193</v>
      </c>
      <c r="AY92" s="4"/>
    </row>
    <row r="93" spans="36:51" ht="13.5">
      <c r="AJ93" s="4" t="s">
        <v>501</v>
      </c>
      <c r="AK93" s="1" t="s">
        <v>98</v>
      </c>
      <c r="AL93" s="1" t="s">
        <v>180</v>
      </c>
      <c r="AM93" s="1" t="s">
        <v>936</v>
      </c>
      <c r="AN93" s="1" t="s">
        <v>726</v>
      </c>
      <c r="AO93" s="4" t="s">
        <v>937</v>
      </c>
      <c r="AP93" s="4"/>
      <c r="AQ93" s="4"/>
      <c r="AR93" s="5"/>
      <c r="AS93" s="4"/>
      <c r="AT93" s="4"/>
      <c r="AV93" s="1" t="s">
        <v>208</v>
      </c>
      <c r="AY93" s="4"/>
    </row>
    <row r="94" spans="36:51" ht="13.5">
      <c r="AJ94" s="4" t="s">
        <v>502</v>
      </c>
      <c r="AK94" s="1" t="s">
        <v>98</v>
      </c>
      <c r="AL94" s="1" t="s">
        <v>181</v>
      </c>
      <c r="AM94" s="1" t="s">
        <v>182</v>
      </c>
      <c r="AN94" s="1" t="s">
        <v>727</v>
      </c>
      <c r="AO94" s="4" t="s">
        <v>830</v>
      </c>
      <c r="AP94" s="4"/>
      <c r="AQ94" s="4"/>
      <c r="AR94" s="5"/>
      <c r="AS94" s="4"/>
      <c r="AT94" s="4"/>
      <c r="AV94" s="1" t="s">
        <v>206</v>
      </c>
      <c r="AY94" s="4"/>
    </row>
    <row r="95" spans="36:51" ht="13.5">
      <c r="AJ95" s="4" t="s">
        <v>503</v>
      </c>
      <c r="AK95" s="1" t="s">
        <v>98</v>
      </c>
      <c r="AL95" s="1" t="s">
        <v>183</v>
      </c>
      <c r="AM95" s="1" t="s">
        <v>184</v>
      </c>
      <c r="AN95" s="1" t="s">
        <v>728</v>
      </c>
      <c r="AO95" s="4" t="s">
        <v>831</v>
      </c>
      <c r="AP95" s="4"/>
      <c r="AQ95" s="4"/>
      <c r="AR95" s="5"/>
      <c r="AS95" s="4"/>
      <c r="AT95" s="4"/>
      <c r="AV95" s="1" t="s">
        <v>204</v>
      </c>
      <c r="AY95" s="4"/>
    </row>
    <row r="96" spans="36:51" ht="13.5">
      <c r="AJ96" s="4" t="s">
        <v>504</v>
      </c>
      <c r="AK96" s="1" t="s">
        <v>98</v>
      </c>
      <c r="AL96" s="1" t="s">
        <v>185</v>
      </c>
      <c r="AM96" s="1" t="s">
        <v>186</v>
      </c>
      <c r="AN96" s="1" t="s">
        <v>729</v>
      </c>
      <c r="AO96" s="4"/>
      <c r="AP96" s="4"/>
      <c r="AQ96" s="4"/>
      <c r="AR96" s="5"/>
      <c r="AS96" s="4"/>
      <c r="AT96" s="4"/>
      <c r="AV96" s="1" t="s">
        <v>203</v>
      </c>
      <c r="AY96" s="4"/>
    </row>
    <row r="97" spans="36:46" ht="13.5">
      <c r="AJ97" s="4"/>
      <c r="AK97" s="1">
        <f>B23</f>
        <v>0</v>
      </c>
      <c r="AL97" s="1" t="b">
        <f>ISERROR(IF($AK$97="ツルハドラッグ",$AL$101:$AL$104,IF($AK$97="サッポロドラッグストア",$AL$105:$AL$107,IF($AK$97="ホーマック",$AL$108:$AL$109,IF($AK$97="コープさっぽろ",$AL$110:$AL$112,"")))))</f>
        <v>0</v>
      </c>
      <c r="AM97" s="1">
        <f>IF($AK$97="ツルハドラッグ",$AL$101:$AL$104,IF($AK$97="サッポロドラッグストア",$AL$105:$AL$107,IF($AK$97="ホーマック",$AL$108:$AL$109,IF($AK$97="コープさっぽろ",$AL$110:$AL$112,IF(AL97="TRUE","","")))))</f>
      </c>
      <c r="AO97" s="4"/>
      <c r="AP97" s="4"/>
      <c r="AQ97" s="4"/>
      <c r="AR97" s="5"/>
      <c r="AS97" s="4"/>
      <c r="AT97" s="4"/>
    </row>
    <row r="98" spans="35:44" ht="13.5">
      <c r="AI98" s="20"/>
      <c r="AJ98" s="7">
        <v>1</v>
      </c>
      <c r="AK98" s="1" t="s">
        <v>351</v>
      </c>
      <c r="AM98" s="1" t="s">
        <v>373</v>
      </c>
      <c r="AN98" s="7" t="s">
        <v>374</v>
      </c>
      <c r="AO98" s="7" t="s">
        <v>854</v>
      </c>
      <c r="AP98" s="7" t="s">
        <v>855</v>
      </c>
      <c r="AQ98" s="7"/>
      <c r="AR98" s="8" t="s">
        <v>362</v>
      </c>
    </row>
    <row r="99" spans="36:44" ht="13.5">
      <c r="AJ99" s="7">
        <v>2</v>
      </c>
      <c r="AK99" s="1" t="s">
        <v>352</v>
      </c>
      <c r="AM99" s="1" t="s">
        <v>375</v>
      </c>
      <c r="AN99" s="7" t="s">
        <v>376</v>
      </c>
      <c r="AO99" s="7" t="s">
        <v>856</v>
      </c>
      <c r="AP99" s="7"/>
      <c r="AQ99" s="7"/>
      <c r="AR99" s="8" t="s">
        <v>359</v>
      </c>
    </row>
    <row r="100" spans="36:44" ht="13.5">
      <c r="AJ100" s="7">
        <v>3</v>
      </c>
      <c r="AK100" s="1" t="s">
        <v>914</v>
      </c>
      <c r="AL100" s="1" t="s">
        <v>377</v>
      </c>
      <c r="AM100" s="1" t="s">
        <v>378</v>
      </c>
      <c r="AN100" s="7" t="s">
        <v>379</v>
      </c>
      <c r="AO100" s="7" t="s">
        <v>773</v>
      </c>
      <c r="AP100" s="7"/>
      <c r="AQ100" s="7"/>
      <c r="AR100" s="8" t="s">
        <v>361</v>
      </c>
    </row>
    <row r="101" spans="36:44" ht="13.5">
      <c r="AJ101" s="7">
        <v>4</v>
      </c>
      <c r="AK101" s="1" t="s">
        <v>353</v>
      </c>
      <c r="AL101" s="1" t="s">
        <v>380</v>
      </c>
      <c r="AM101" s="1" t="s">
        <v>354</v>
      </c>
      <c r="AN101" s="7" t="s">
        <v>381</v>
      </c>
      <c r="AO101" s="7" t="s">
        <v>857</v>
      </c>
      <c r="AP101" s="7"/>
      <c r="AQ101" s="7"/>
      <c r="AR101" s="9" t="s">
        <v>361</v>
      </c>
    </row>
    <row r="102" spans="36:44" ht="13.5">
      <c r="AJ102" s="7">
        <v>5</v>
      </c>
      <c r="AK102" s="1" t="s">
        <v>353</v>
      </c>
      <c r="AL102" s="1" t="s">
        <v>382</v>
      </c>
      <c r="AM102" s="1" t="s">
        <v>355</v>
      </c>
      <c r="AN102" s="7" t="s">
        <v>383</v>
      </c>
      <c r="AO102" s="7" t="s">
        <v>577</v>
      </c>
      <c r="AP102" s="7" t="s">
        <v>578</v>
      </c>
      <c r="AQ102" s="7"/>
      <c r="AR102" s="8" t="s">
        <v>360</v>
      </c>
    </row>
    <row r="103" spans="36:44" ht="13.5">
      <c r="AJ103" s="7">
        <v>6</v>
      </c>
      <c r="AK103" s="1" t="s">
        <v>353</v>
      </c>
      <c r="AL103" s="1" t="s">
        <v>384</v>
      </c>
      <c r="AM103" s="1" t="s">
        <v>356</v>
      </c>
      <c r="AN103" s="7" t="s">
        <v>385</v>
      </c>
      <c r="AO103" s="7" t="s">
        <v>858</v>
      </c>
      <c r="AP103" s="7"/>
      <c r="AQ103" s="7"/>
      <c r="AR103" s="8" t="s">
        <v>357</v>
      </c>
    </row>
    <row r="104" spans="36:44" ht="13.5">
      <c r="AJ104" s="7">
        <v>7</v>
      </c>
      <c r="AK104" s="1" t="s">
        <v>353</v>
      </c>
      <c r="AL104" s="1" t="s">
        <v>386</v>
      </c>
      <c r="AM104" s="1" t="s">
        <v>387</v>
      </c>
      <c r="AN104" s="7" t="s">
        <v>358</v>
      </c>
      <c r="AO104" s="7" t="s">
        <v>856</v>
      </c>
      <c r="AP104" s="7"/>
      <c r="AQ104" s="7"/>
      <c r="AR104" s="8" t="s">
        <v>359</v>
      </c>
    </row>
    <row r="105" spans="36:44" ht="13.5">
      <c r="AJ105" s="7">
        <v>8</v>
      </c>
      <c r="AK105" s="1" t="s">
        <v>366</v>
      </c>
      <c r="AL105" s="1" t="s">
        <v>370</v>
      </c>
      <c r="AM105" s="1" t="s">
        <v>388</v>
      </c>
      <c r="AN105" s="7" t="s">
        <v>363</v>
      </c>
      <c r="AO105" s="7" t="s">
        <v>788</v>
      </c>
      <c r="AP105" s="7"/>
      <c r="AQ105" s="7"/>
      <c r="AR105" s="7" t="s">
        <v>756</v>
      </c>
    </row>
    <row r="106" spans="36:44" ht="13.5">
      <c r="AJ106" s="7">
        <v>9</v>
      </c>
      <c r="AK106" s="1" t="s">
        <v>366</v>
      </c>
      <c r="AL106" s="1" t="s">
        <v>389</v>
      </c>
      <c r="AM106" s="1" t="s">
        <v>390</v>
      </c>
      <c r="AN106" s="7" t="s">
        <v>372</v>
      </c>
      <c r="AO106" s="7" t="s">
        <v>859</v>
      </c>
      <c r="AP106" s="7" t="s">
        <v>860</v>
      </c>
      <c r="AQ106" s="7"/>
      <c r="AR106" s="7" t="s">
        <v>757</v>
      </c>
    </row>
    <row r="107" spans="36:44" ht="13.5">
      <c r="AJ107" s="7">
        <v>10</v>
      </c>
      <c r="AK107" s="1" t="s">
        <v>366</v>
      </c>
      <c r="AL107" s="1" t="s">
        <v>391</v>
      </c>
      <c r="AM107" s="1" t="s">
        <v>392</v>
      </c>
      <c r="AN107" s="7" t="s">
        <v>393</v>
      </c>
      <c r="AO107" s="7" t="s">
        <v>861</v>
      </c>
      <c r="AP107" s="7"/>
      <c r="AQ107" s="7"/>
      <c r="AR107" s="7" t="s">
        <v>757</v>
      </c>
    </row>
    <row r="108" spans="36:44" ht="13.5">
      <c r="AJ108" s="7">
        <v>11</v>
      </c>
      <c r="AK108" s="1" t="s">
        <v>367</v>
      </c>
      <c r="AL108" s="1" t="s">
        <v>394</v>
      </c>
      <c r="AM108" s="1" t="s">
        <v>395</v>
      </c>
      <c r="AN108" s="7" t="s">
        <v>396</v>
      </c>
      <c r="AO108" s="7" t="s">
        <v>862</v>
      </c>
      <c r="AP108" s="7"/>
      <c r="AQ108" s="7"/>
      <c r="AR108" s="7" t="s">
        <v>758</v>
      </c>
    </row>
    <row r="109" spans="36:44" ht="13.5">
      <c r="AJ109" s="7">
        <v>12</v>
      </c>
      <c r="AK109" s="1" t="s">
        <v>367</v>
      </c>
      <c r="AL109" s="1" t="s">
        <v>397</v>
      </c>
      <c r="AM109" s="1" t="s">
        <v>398</v>
      </c>
      <c r="AN109" s="7" t="s">
        <v>399</v>
      </c>
      <c r="AO109" s="7" t="s">
        <v>863</v>
      </c>
      <c r="AP109" s="7" t="s">
        <v>781</v>
      </c>
      <c r="AQ109" s="7"/>
      <c r="AR109" s="7" t="s">
        <v>758</v>
      </c>
    </row>
    <row r="110" spans="36:44" ht="13.5">
      <c r="AJ110" s="7">
        <v>13</v>
      </c>
      <c r="AK110" s="1" t="s">
        <v>368</v>
      </c>
      <c r="AL110" s="1" t="s">
        <v>369</v>
      </c>
      <c r="AM110" s="1" t="s">
        <v>400</v>
      </c>
      <c r="AN110" s="7" t="s">
        <v>401</v>
      </c>
      <c r="AO110" s="7" t="s">
        <v>864</v>
      </c>
      <c r="AP110" s="7"/>
      <c r="AQ110" s="7"/>
      <c r="AR110" s="7" t="s">
        <v>759</v>
      </c>
    </row>
    <row r="111" spans="36:44" ht="13.5">
      <c r="AJ111" s="7">
        <v>14</v>
      </c>
      <c r="AK111" s="1" t="s">
        <v>368</v>
      </c>
      <c r="AL111" s="1" t="s">
        <v>402</v>
      </c>
      <c r="AM111" s="1" t="s">
        <v>938</v>
      </c>
      <c r="AN111" s="7" t="s">
        <v>403</v>
      </c>
      <c r="AO111" s="7" t="s">
        <v>865</v>
      </c>
      <c r="AP111" s="7"/>
      <c r="AQ111" s="7"/>
      <c r="AR111" s="7" t="s">
        <v>760</v>
      </c>
    </row>
    <row r="112" spans="36:44" ht="13.5">
      <c r="AJ112" s="7">
        <v>15</v>
      </c>
      <c r="AK112" s="1" t="s">
        <v>368</v>
      </c>
      <c r="AL112" s="1" t="s">
        <v>404</v>
      </c>
      <c r="AM112" s="1" t="s">
        <v>405</v>
      </c>
      <c r="AN112" s="7" t="s">
        <v>406</v>
      </c>
      <c r="AO112" s="7" t="s">
        <v>810</v>
      </c>
      <c r="AP112" s="7"/>
      <c r="AQ112" s="7"/>
      <c r="AR112" s="7" t="s">
        <v>760</v>
      </c>
    </row>
    <row r="113" spans="36:44" ht="13.5">
      <c r="AJ113" s="7">
        <v>16</v>
      </c>
      <c r="AK113" s="1" t="s">
        <v>407</v>
      </c>
      <c r="AM113" s="1" t="s">
        <v>408</v>
      </c>
      <c r="AN113" s="7" t="s">
        <v>409</v>
      </c>
      <c r="AO113" s="7" t="s">
        <v>854</v>
      </c>
      <c r="AP113" s="7" t="s">
        <v>855</v>
      </c>
      <c r="AQ113" s="7"/>
      <c r="AR113" s="7" t="s">
        <v>761</v>
      </c>
    </row>
    <row r="114" spans="36:44" ht="13.5">
      <c r="AJ114" s="7">
        <v>17</v>
      </c>
      <c r="AK114" s="10" t="s">
        <v>520</v>
      </c>
      <c r="AL114" s="1" t="s">
        <v>556</v>
      </c>
      <c r="AM114" s="1" t="s">
        <v>589</v>
      </c>
      <c r="AN114" s="7" t="s">
        <v>555</v>
      </c>
      <c r="AO114" s="7" t="s">
        <v>863</v>
      </c>
      <c r="AP114" s="7" t="s">
        <v>781</v>
      </c>
      <c r="AQ114" s="7"/>
      <c r="AR114" s="7" t="s">
        <v>762</v>
      </c>
    </row>
    <row r="115" spans="36:44" ht="13.5">
      <c r="AJ115" s="7">
        <v>18</v>
      </c>
      <c r="AK115" s="11" t="s">
        <v>558</v>
      </c>
      <c r="AM115" s="1" t="s">
        <v>590</v>
      </c>
      <c r="AN115" s="7" t="s">
        <v>557</v>
      </c>
      <c r="AO115" s="7" t="s">
        <v>858</v>
      </c>
      <c r="AP115" s="7"/>
      <c r="AQ115" s="7"/>
      <c r="AR115" s="7" t="s">
        <v>762</v>
      </c>
    </row>
    <row r="116" spans="36:44" ht="13.5">
      <c r="AJ116" s="7">
        <v>19</v>
      </c>
      <c r="AK116" s="11" t="s">
        <v>521</v>
      </c>
      <c r="AL116" s="1" t="s">
        <v>592</v>
      </c>
      <c r="AM116" s="1" t="s">
        <v>591</v>
      </c>
      <c r="AN116" s="7" t="s">
        <v>559</v>
      </c>
      <c r="AO116" s="7" t="s">
        <v>857</v>
      </c>
      <c r="AP116" s="7"/>
      <c r="AQ116" s="7"/>
      <c r="AR116" s="7" t="s">
        <v>756</v>
      </c>
    </row>
    <row r="117" spans="36:44" ht="13.5">
      <c r="AJ117" s="7">
        <v>20</v>
      </c>
      <c r="AK117" s="1" t="s">
        <v>410</v>
      </c>
      <c r="AM117" s="1" t="s">
        <v>411</v>
      </c>
      <c r="AN117" s="7" t="s">
        <v>412</v>
      </c>
      <c r="AO117" s="7" t="s">
        <v>861</v>
      </c>
      <c r="AP117" s="7"/>
      <c r="AQ117" s="7"/>
      <c r="AR117" s="7" t="s">
        <v>759</v>
      </c>
    </row>
    <row r="118" spans="36:44" ht="13.5">
      <c r="AJ118" s="7">
        <v>21</v>
      </c>
      <c r="AK118" s="1" t="s">
        <v>593</v>
      </c>
      <c r="AL118" s="1" t="s">
        <v>519</v>
      </c>
      <c r="AM118" s="1" t="s">
        <v>587</v>
      </c>
      <c r="AN118" s="7" t="s">
        <v>517</v>
      </c>
      <c r="AO118" s="7" t="s">
        <v>866</v>
      </c>
      <c r="AP118" s="7"/>
      <c r="AQ118" s="7"/>
      <c r="AR118" s="7" t="s">
        <v>760</v>
      </c>
    </row>
    <row r="119" spans="36:44" ht="13.5">
      <c r="AJ119" s="7">
        <v>22</v>
      </c>
      <c r="AK119" s="1" t="s">
        <v>560</v>
      </c>
      <c r="AL119" s="1" t="s">
        <v>518</v>
      </c>
      <c r="AM119" s="1" t="s">
        <v>588</v>
      </c>
      <c r="AN119" s="7" t="s">
        <v>561</v>
      </c>
      <c r="AO119" s="7" t="s">
        <v>866</v>
      </c>
      <c r="AP119" s="7" t="s">
        <v>867</v>
      </c>
      <c r="AQ119" s="7"/>
      <c r="AR119" s="7" t="s">
        <v>763</v>
      </c>
    </row>
    <row r="120" spans="36:44" ht="13.5">
      <c r="AJ120" s="1" t="e">
        <f>IF(AK120="セブンイレブン",AL121:AL136,IF(AK120="ローソン",AL137:AL145,IF(AK120="セイコーマート",AL146:AL159,IF(AK120="サンクス",AL160:AL165,IF(AK120="スパー",AL166:AL168,AL169:AL171)))))</f>
        <v>#VALUE!</v>
      </c>
      <c r="AK120" s="1">
        <f>B39</f>
        <v>0</v>
      </c>
      <c r="AN120" s="7"/>
      <c r="AO120" s="7"/>
      <c r="AP120" s="7"/>
      <c r="AQ120" s="7"/>
      <c r="AR120" s="8"/>
    </row>
    <row r="121" spans="36:44" ht="13.5">
      <c r="AJ121" s="7">
        <v>1</v>
      </c>
      <c r="AK121" s="7" t="s">
        <v>301</v>
      </c>
      <c r="AL121" s="1" t="s">
        <v>596</v>
      </c>
      <c r="AM121" s="7" t="s">
        <v>571</v>
      </c>
      <c r="AN121" s="7" t="s">
        <v>286</v>
      </c>
      <c r="AO121" s="1" t="s">
        <v>868</v>
      </c>
      <c r="AR121" s="8" t="s">
        <v>365</v>
      </c>
    </row>
    <row r="122" spans="36:44" ht="13.5">
      <c r="AJ122" s="7">
        <v>2</v>
      </c>
      <c r="AK122" s="7" t="s">
        <v>301</v>
      </c>
      <c r="AL122" s="1" t="s">
        <v>959</v>
      </c>
      <c r="AM122" s="7" t="s">
        <v>958</v>
      </c>
      <c r="AN122" s="7" t="s">
        <v>514</v>
      </c>
      <c r="AO122" s="1" t="s">
        <v>908</v>
      </c>
      <c r="AR122" s="8" t="s">
        <v>364</v>
      </c>
    </row>
    <row r="123" spans="36:44" ht="13.5">
      <c r="AJ123" s="7">
        <v>3</v>
      </c>
      <c r="AK123" s="7" t="s">
        <v>301</v>
      </c>
      <c r="AL123" s="1" t="s">
        <v>597</v>
      </c>
      <c r="AM123" s="7" t="s">
        <v>939</v>
      </c>
      <c r="AN123" s="7" t="s">
        <v>287</v>
      </c>
      <c r="AO123" s="1" t="s">
        <v>869</v>
      </c>
      <c r="AR123" s="8" t="s">
        <v>365</v>
      </c>
    </row>
    <row r="124" spans="36:44" ht="13.5">
      <c r="AJ124" s="7">
        <v>4</v>
      </c>
      <c r="AK124" s="7" t="s">
        <v>301</v>
      </c>
      <c r="AL124" s="1" t="s">
        <v>598</v>
      </c>
      <c r="AM124" s="7" t="s">
        <v>940</v>
      </c>
      <c r="AN124" s="7" t="s">
        <v>288</v>
      </c>
      <c r="AO124" s="1" t="s">
        <v>870</v>
      </c>
      <c r="AR124" s="8" t="s">
        <v>365</v>
      </c>
    </row>
    <row r="125" spans="36:44" ht="13.5">
      <c r="AJ125" s="7">
        <v>5</v>
      </c>
      <c r="AK125" s="7" t="s">
        <v>301</v>
      </c>
      <c r="AL125" s="1" t="s">
        <v>599</v>
      </c>
      <c r="AM125" s="7" t="s">
        <v>941</v>
      </c>
      <c r="AN125" s="7" t="s">
        <v>289</v>
      </c>
      <c r="AO125" s="1" t="s">
        <v>871</v>
      </c>
      <c r="AP125" s="1" t="s">
        <v>872</v>
      </c>
      <c r="AR125" s="8" t="s">
        <v>365</v>
      </c>
    </row>
    <row r="126" spans="36:44" ht="13.5">
      <c r="AJ126" s="7">
        <v>6</v>
      </c>
      <c r="AK126" s="7" t="s">
        <v>301</v>
      </c>
      <c r="AL126" s="1" t="s">
        <v>600</v>
      </c>
      <c r="AM126" s="7" t="s">
        <v>942</v>
      </c>
      <c r="AN126" s="7" t="s">
        <v>290</v>
      </c>
      <c r="AO126" s="1" t="s">
        <v>873</v>
      </c>
      <c r="AP126" s="1" t="s">
        <v>874</v>
      </c>
      <c r="AR126" s="8" t="s">
        <v>365</v>
      </c>
    </row>
    <row r="127" spans="36:44" ht="13.5">
      <c r="AJ127" s="7">
        <v>7</v>
      </c>
      <c r="AK127" s="7" t="s">
        <v>301</v>
      </c>
      <c r="AL127" s="1" t="s">
        <v>601</v>
      </c>
      <c r="AM127" s="7" t="s">
        <v>943</v>
      </c>
      <c r="AN127" s="7" t="s">
        <v>291</v>
      </c>
      <c r="AO127" s="1" t="s">
        <v>875</v>
      </c>
      <c r="AR127" s="8" t="s">
        <v>365</v>
      </c>
    </row>
    <row r="128" spans="29:44" ht="13.5">
      <c r="AC128" s="7"/>
      <c r="AJ128" s="7">
        <v>8</v>
      </c>
      <c r="AK128" s="7" t="s">
        <v>301</v>
      </c>
      <c r="AL128" s="1" t="s">
        <v>602</v>
      </c>
      <c r="AM128" s="7" t="s">
        <v>944</v>
      </c>
      <c r="AN128" s="7" t="s">
        <v>292</v>
      </c>
      <c r="AO128" s="1" t="s">
        <v>876</v>
      </c>
      <c r="AR128" s="8" t="s">
        <v>365</v>
      </c>
    </row>
    <row r="129" spans="36:44" ht="13.5">
      <c r="AJ129" s="7">
        <v>9</v>
      </c>
      <c r="AK129" s="7" t="s">
        <v>301</v>
      </c>
      <c r="AL129" s="1" t="s">
        <v>603</v>
      </c>
      <c r="AM129" s="7" t="s">
        <v>945</v>
      </c>
      <c r="AN129" s="7" t="s">
        <v>293</v>
      </c>
      <c r="AO129" s="1" t="s">
        <v>877</v>
      </c>
      <c r="AP129" s="1" t="s">
        <v>878</v>
      </c>
      <c r="AR129" s="8" t="s">
        <v>365</v>
      </c>
    </row>
    <row r="130" spans="36:44" ht="13.5">
      <c r="AJ130" s="7">
        <v>10</v>
      </c>
      <c r="AK130" s="7" t="s">
        <v>301</v>
      </c>
      <c r="AL130" s="1" t="s">
        <v>604</v>
      </c>
      <c r="AM130" s="7" t="s">
        <v>946</v>
      </c>
      <c r="AN130" s="7" t="s">
        <v>294</v>
      </c>
      <c r="AO130" s="1" t="s">
        <v>879</v>
      </c>
      <c r="AR130" s="8" t="s">
        <v>365</v>
      </c>
    </row>
    <row r="131" spans="36:44" ht="13.5">
      <c r="AJ131" s="7">
        <v>11</v>
      </c>
      <c r="AK131" s="7" t="s">
        <v>301</v>
      </c>
      <c r="AL131" s="1" t="s">
        <v>605</v>
      </c>
      <c r="AM131" s="7" t="s">
        <v>949</v>
      </c>
      <c r="AN131" s="7" t="s">
        <v>295</v>
      </c>
      <c r="AO131" s="1" t="s">
        <v>880</v>
      </c>
      <c r="AR131" s="8" t="s">
        <v>365</v>
      </c>
    </row>
    <row r="132" spans="36:44" ht="13.5">
      <c r="AJ132" s="7">
        <v>12</v>
      </c>
      <c r="AK132" s="7" t="s">
        <v>301</v>
      </c>
      <c r="AL132" s="1" t="s">
        <v>606</v>
      </c>
      <c r="AM132" s="7" t="s">
        <v>948</v>
      </c>
      <c r="AN132" s="7" t="s">
        <v>296</v>
      </c>
      <c r="AO132" s="1" t="s">
        <v>881</v>
      </c>
      <c r="AR132" s="8" t="s">
        <v>365</v>
      </c>
    </row>
    <row r="133" spans="36:44" ht="13.5">
      <c r="AJ133" s="7">
        <v>13</v>
      </c>
      <c r="AK133" s="7" t="s">
        <v>301</v>
      </c>
      <c r="AL133" s="1" t="s">
        <v>607</v>
      </c>
      <c r="AM133" s="7" t="s">
        <v>947</v>
      </c>
      <c r="AN133" s="7" t="s">
        <v>297</v>
      </c>
      <c r="AO133" s="1" t="s">
        <v>862</v>
      </c>
      <c r="AR133" s="8" t="s">
        <v>365</v>
      </c>
    </row>
    <row r="134" spans="36:44" ht="13.5">
      <c r="AJ134" s="7">
        <v>14</v>
      </c>
      <c r="AK134" s="7" t="s">
        <v>301</v>
      </c>
      <c r="AL134" s="1" t="s">
        <v>608</v>
      </c>
      <c r="AM134" s="7" t="s">
        <v>950</v>
      </c>
      <c r="AN134" s="7" t="s">
        <v>298</v>
      </c>
      <c r="AO134" s="1" t="s">
        <v>882</v>
      </c>
      <c r="AP134" s="1" t="s">
        <v>883</v>
      </c>
      <c r="AQ134" s="1" t="s">
        <v>884</v>
      </c>
      <c r="AR134" s="8" t="s">
        <v>365</v>
      </c>
    </row>
    <row r="135" spans="36:44" ht="13.5">
      <c r="AJ135" s="7">
        <v>15</v>
      </c>
      <c r="AK135" s="7" t="s">
        <v>301</v>
      </c>
      <c r="AL135" s="1" t="s">
        <v>609</v>
      </c>
      <c r="AM135" s="7" t="s">
        <v>285</v>
      </c>
      <c r="AN135" s="7" t="s">
        <v>299</v>
      </c>
      <c r="AO135" s="1" t="s">
        <v>885</v>
      </c>
      <c r="AR135" s="8" t="s">
        <v>365</v>
      </c>
    </row>
    <row r="136" spans="36:44" ht="13.5">
      <c r="AJ136" s="7">
        <v>16</v>
      </c>
      <c r="AK136" s="7" t="s">
        <v>301</v>
      </c>
      <c r="AL136" s="1" t="s">
        <v>610</v>
      </c>
      <c r="AM136" s="7" t="s">
        <v>304</v>
      </c>
      <c r="AN136" s="7" t="s">
        <v>300</v>
      </c>
      <c r="AO136" s="1" t="s">
        <v>886</v>
      </c>
      <c r="AR136" s="8" t="s">
        <v>365</v>
      </c>
    </row>
    <row r="137" spans="36:44" ht="13.5">
      <c r="AJ137" s="7">
        <v>17</v>
      </c>
      <c r="AK137" s="7" t="s">
        <v>315</v>
      </c>
      <c r="AL137" s="1" t="s">
        <v>611</v>
      </c>
      <c r="AM137" s="7" t="s">
        <v>305</v>
      </c>
      <c r="AN137" s="7" t="s">
        <v>302</v>
      </c>
      <c r="AO137" s="1" t="s">
        <v>791</v>
      </c>
      <c r="AR137" s="8" t="s">
        <v>365</v>
      </c>
    </row>
    <row r="138" spans="36:44" ht="13.5">
      <c r="AJ138" s="7">
        <v>18</v>
      </c>
      <c r="AK138" s="7" t="s">
        <v>315</v>
      </c>
      <c r="AL138" s="1" t="s">
        <v>612</v>
      </c>
      <c r="AM138" s="7" t="s">
        <v>303</v>
      </c>
      <c r="AN138" s="7" t="s">
        <v>306</v>
      </c>
      <c r="AO138" s="1" t="s">
        <v>887</v>
      </c>
      <c r="AR138" s="8" t="s">
        <v>365</v>
      </c>
    </row>
    <row r="139" spans="36:44" ht="13.5">
      <c r="AJ139" s="7">
        <v>19</v>
      </c>
      <c r="AK139" s="7" t="s">
        <v>315</v>
      </c>
      <c r="AL139" s="1" t="s">
        <v>613</v>
      </c>
      <c r="AM139" s="7" t="s">
        <v>307</v>
      </c>
      <c r="AN139" s="7" t="s">
        <v>308</v>
      </c>
      <c r="AO139" s="1" t="s">
        <v>888</v>
      </c>
      <c r="AR139" s="8" t="s">
        <v>365</v>
      </c>
    </row>
    <row r="140" spans="36:44" ht="13.5">
      <c r="AJ140" s="7">
        <v>20</v>
      </c>
      <c r="AK140" s="7" t="s">
        <v>315</v>
      </c>
      <c r="AL140" s="1" t="s">
        <v>386</v>
      </c>
      <c r="AM140" s="7" t="s">
        <v>309</v>
      </c>
      <c r="AN140" s="7" t="s">
        <v>310</v>
      </c>
      <c r="AO140" s="1" t="s">
        <v>889</v>
      </c>
      <c r="AR140" s="8" t="s">
        <v>365</v>
      </c>
    </row>
    <row r="141" spans="36:44" ht="13.5">
      <c r="AJ141" s="7">
        <v>21</v>
      </c>
      <c r="AK141" s="7" t="s">
        <v>315</v>
      </c>
      <c r="AL141" s="1" t="s">
        <v>614</v>
      </c>
      <c r="AM141" s="7" t="s">
        <v>311</v>
      </c>
      <c r="AN141" s="7" t="s">
        <v>312</v>
      </c>
      <c r="AO141" s="1" t="s">
        <v>890</v>
      </c>
      <c r="AR141" s="8" t="s">
        <v>365</v>
      </c>
    </row>
    <row r="142" spans="36:44" ht="13.5">
      <c r="AJ142" s="7">
        <v>22</v>
      </c>
      <c r="AK142" s="7" t="s">
        <v>315</v>
      </c>
      <c r="AL142" s="1" t="s">
        <v>615</v>
      </c>
      <c r="AM142" s="7" t="s">
        <v>313</v>
      </c>
      <c r="AN142" s="7" t="s">
        <v>314</v>
      </c>
      <c r="AO142" s="1" t="s">
        <v>861</v>
      </c>
      <c r="AR142" s="8" t="s">
        <v>365</v>
      </c>
    </row>
    <row r="143" spans="36:44" ht="13.5">
      <c r="AJ143" s="7">
        <v>23</v>
      </c>
      <c r="AK143" s="7" t="s">
        <v>315</v>
      </c>
      <c r="AL143" s="1" t="s">
        <v>738</v>
      </c>
      <c r="AM143" s="12" t="s">
        <v>740</v>
      </c>
      <c r="AN143" s="7" t="s">
        <v>739</v>
      </c>
      <c r="AO143" s="1" t="s">
        <v>891</v>
      </c>
      <c r="AR143" s="8" t="s">
        <v>365</v>
      </c>
    </row>
    <row r="144" spans="36:44" ht="13.5">
      <c r="AJ144" s="7">
        <v>24</v>
      </c>
      <c r="AK144" s="7" t="s">
        <v>315</v>
      </c>
      <c r="AL144" s="1" t="s">
        <v>743</v>
      </c>
      <c r="AM144" s="7" t="s">
        <v>741</v>
      </c>
      <c r="AN144" s="7" t="s">
        <v>742</v>
      </c>
      <c r="AO144" s="1" t="s">
        <v>892</v>
      </c>
      <c r="AR144" s="8" t="s">
        <v>365</v>
      </c>
    </row>
    <row r="145" spans="36:44" ht="13.5">
      <c r="AJ145" s="7">
        <v>25</v>
      </c>
      <c r="AK145" s="7" t="s">
        <v>315</v>
      </c>
      <c r="AL145" s="1" t="s">
        <v>746</v>
      </c>
      <c r="AM145" s="7" t="s">
        <v>744</v>
      </c>
      <c r="AN145" s="7" t="s">
        <v>745</v>
      </c>
      <c r="AO145" s="1" t="s">
        <v>893</v>
      </c>
      <c r="AR145" s="8" t="s">
        <v>365</v>
      </c>
    </row>
    <row r="146" spans="36:44" ht="13.5">
      <c r="AJ146" s="7">
        <v>26</v>
      </c>
      <c r="AK146" s="7" t="s">
        <v>316</v>
      </c>
      <c r="AL146" s="1" t="s">
        <v>616</v>
      </c>
      <c r="AM146" s="7" t="s">
        <v>317</v>
      </c>
      <c r="AN146" s="7" t="s">
        <v>318</v>
      </c>
      <c r="AO146" s="1" t="s">
        <v>894</v>
      </c>
      <c r="AR146" s="7" t="s">
        <v>747</v>
      </c>
    </row>
    <row r="147" spans="36:44" ht="13.5">
      <c r="AJ147" s="7">
        <v>27</v>
      </c>
      <c r="AK147" s="7" t="s">
        <v>316</v>
      </c>
      <c r="AL147" s="1" t="s">
        <v>617</v>
      </c>
      <c r="AM147" s="7" t="s">
        <v>319</v>
      </c>
      <c r="AN147" s="7" t="s">
        <v>320</v>
      </c>
      <c r="AO147" s="1" t="s">
        <v>895</v>
      </c>
      <c r="AR147" s="7" t="s">
        <v>747</v>
      </c>
    </row>
    <row r="148" spans="36:44" ht="13.5">
      <c r="AJ148" s="7">
        <v>28</v>
      </c>
      <c r="AK148" s="7" t="s">
        <v>316</v>
      </c>
      <c r="AL148" s="1" t="s">
        <v>618</v>
      </c>
      <c r="AM148" s="7" t="s">
        <v>951</v>
      </c>
      <c r="AN148" s="7" t="s">
        <v>321</v>
      </c>
      <c r="AO148" s="1" t="s">
        <v>896</v>
      </c>
      <c r="AR148" s="9" t="s">
        <v>748</v>
      </c>
    </row>
    <row r="149" spans="36:44" ht="13.5">
      <c r="AJ149" s="7">
        <v>29</v>
      </c>
      <c r="AK149" s="7" t="s">
        <v>316</v>
      </c>
      <c r="AL149" s="1" t="s">
        <v>619</v>
      </c>
      <c r="AM149" s="7" t="s">
        <v>322</v>
      </c>
      <c r="AN149" s="7" t="s">
        <v>323</v>
      </c>
      <c r="AO149" s="1" t="s">
        <v>855</v>
      </c>
      <c r="AP149" s="1" t="s">
        <v>799</v>
      </c>
      <c r="AR149" s="9" t="s">
        <v>749</v>
      </c>
    </row>
    <row r="150" spans="36:44" ht="13.5">
      <c r="AJ150" s="7">
        <v>30</v>
      </c>
      <c r="AK150" s="7" t="s">
        <v>316</v>
      </c>
      <c r="AL150" s="1" t="s">
        <v>620</v>
      </c>
      <c r="AM150" s="7" t="s">
        <v>324</v>
      </c>
      <c r="AN150" s="7" t="s">
        <v>325</v>
      </c>
      <c r="AO150" s="1" t="s">
        <v>897</v>
      </c>
      <c r="AR150" s="9" t="s">
        <v>747</v>
      </c>
    </row>
    <row r="151" spans="36:44" ht="13.5">
      <c r="AJ151" s="7">
        <v>31</v>
      </c>
      <c r="AK151" s="7" t="s">
        <v>316</v>
      </c>
      <c r="AL151" s="1" t="s">
        <v>621</v>
      </c>
      <c r="AM151" s="7" t="s">
        <v>326</v>
      </c>
      <c r="AN151" s="7" t="s">
        <v>327</v>
      </c>
      <c r="AO151" s="1" t="s">
        <v>898</v>
      </c>
      <c r="AR151" s="9" t="s">
        <v>747</v>
      </c>
    </row>
    <row r="152" spans="36:44" ht="13.5">
      <c r="AJ152" s="7">
        <v>32</v>
      </c>
      <c r="AK152" s="7" t="s">
        <v>316</v>
      </c>
      <c r="AL152" s="1" t="s">
        <v>622</v>
      </c>
      <c r="AM152" s="7" t="s">
        <v>328</v>
      </c>
      <c r="AN152" s="7" t="s">
        <v>329</v>
      </c>
      <c r="AO152" s="1" t="s">
        <v>899</v>
      </c>
      <c r="AR152" s="8" t="s">
        <v>364</v>
      </c>
    </row>
    <row r="153" spans="36:44" ht="13.5">
      <c r="AJ153" s="7">
        <v>33</v>
      </c>
      <c r="AK153" s="7" t="s">
        <v>316</v>
      </c>
      <c r="AL153" s="1" t="s">
        <v>623</v>
      </c>
      <c r="AM153" s="7" t="s">
        <v>330</v>
      </c>
      <c r="AN153" s="7" t="s">
        <v>331</v>
      </c>
      <c r="AO153" s="1" t="s">
        <v>773</v>
      </c>
      <c r="AR153" s="9" t="s">
        <v>747</v>
      </c>
    </row>
    <row r="154" spans="36:44" ht="13.5">
      <c r="AJ154" s="7">
        <v>34</v>
      </c>
      <c r="AK154" s="7" t="s">
        <v>316</v>
      </c>
      <c r="AL154" s="1" t="s">
        <v>624</v>
      </c>
      <c r="AM154" s="7" t="s">
        <v>332</v>
      </c>
      <c r="AN154" s="7" t="s">
        <v>333</v>
      </c>
      <c r="AO154" s="1" t="s">
        <v>900</v>
      </c>
      <c r="AP154" s="1" t="s">
        <v>856</v>
      </c>
      <c r="AR154" s="7" t="s">
        <v>750</v>
      </c>
    </row>
    <row r="155" spans="36:44" ht="13.5">
      <c r="AJ155" s="7">
        <v>35</v>
      </c>
      <c r="AK155" s="7" t="s">
        <v>316</v>
      </c>
      <c r="AL155" s="1" t="s">
        <v>389</v>
      </c>
      <c r="AM155" s="7" t="s">
        <v>334</v>
      </c>
      <c r="AN155" s="7" t="s">
        <v>335</v>
      </c>
      <c r="AO155" s="1" t="s">
        <v>901</v>
      </c>
      <c r="AR155" s="8" t="s">
        <v>364</v>
      </c>
    </row>
    <row r="156" spans="36:44" ht="13.5">
      <c r="AJ156" s="7">
        <v>36</v>
      </c>
      <c r="AK156" s="7" t="s">
        <v>316</v>
      </c>
      <c r="AL156" s="1" t="s">
        <v>404</v>
      </c>
      <c r="AM156" s="7" t="s">
        <v>336</v>
      </c>
      <c r="AN156" s="7" t="s">
        <v>337</v>
      </c>
      <c r="AO156" s="1" t="s">
        <v>902</v>
      </c>
      <c r="AR156" s="7" t="s">
        <v>747</v>
      </c>
    </row>
    <row r="157" spans="36:44" ht="13.5">
      <c r="AJ157" s="7">
        <v>37</v>
      </c>
      <c r="AK157" s="7" t="s">
        <v>316</v>
      </c>
      <c r="AL157" s="1" t="s">
        <v>625</v>
      </c>
      <c r="AM157" s="7" t="s">
        <v>338</v>
      </c>
      <c r="AN157" s="7" t="s">
        <v>339</v>
      </c>
      <c r="AO157" s="1" t="s">
        <v>903</v>
      </c>
      <c r="AR157" s="7" t="s">
        <v>751</v>
      </c>
    </row>
    <row r="158" spans="36:44" ht="13.5">
      <c r="AJ158" s="7">
        <v>38</v>
      </c>
      <c r="AK158" s="7" t="s">
        <v>316</v>
      </c>
      <c r="AL158" s="1" t="s">
        <v>626</v>
      </c>
      <c r="AM158" s="7" t="s">
        <v>340</v>
      </c>
      <c r="AN158" s="7" t="s">
        <v>341</v>
      </c>
      <c r="AO158" s="1" t="s">
        <v>873</v>
      </c>
      <c r="AR158" s="7" t="s">
        <v>749</v>
      </c>
    </row>
    <row r="159" spans="36:44" ht="13.5">
      <c r="AJ159" s="7">
        <v>39</v>
      </c>
      <c r="AK159" s="7" t="s">
        <v>316</v>
      </c>
      <c r="AL159" s="1" t="s">
        <v>384</v>
      </c>
      <c r="AM159" s="7" t="s">
        <v>342</v>
      </c>
      <c r="AN159" s="7" t="s">
        <v>343</v>
      </c>
      <c r="AO159" s="1" t="s">
        <v>858</v>
      </c>
      <c r="AR159" s="7" t="s">
        <v>747</v>
      </c>
    </row>
    <row r="160" spans="36:44" ht="13.5">
      <c r="AJ160" s="7">
        <v>40</v>
      </c>
      <c r="AK160" s="7" t="s">
        <v>505</v>
      </c>
      <c r="AL160" s="1" t="s">
        <v>628</v>
      </c>
      <c r="AM160" s="7" t="s">
        <v>506</v>
      </c>
      <c r="AN160" s="7" t="s">
        <v>508</v>
      </c>
      <c r="AO160" s="1" t="s">
        <v>904</v>
      </c>
      <c r="AR160" s="8" t="s">
        <v>364</v>
      </c>
    </row>
    <row r="161" spans="36:44" ht="13.5">
      <c r="AJ161" s="7">
        <v>41</v>
      </c>
      <c r="AK161" s="7" t="s">
        <v>505</v>
      </c>
      <c r="AL161" s="1" t="s">
        <v>629</v>
      </c>
      <c r="AM161" s="7" t="s">
        <v>507</v>
      </c>
      <c r="AN161" s="7" t="s">
        <v>509</v>
      </c>
      <c r="AO161" s="1" t="s">
        <v>905</v>
      </c>
      <c r="AR161" s="8" t="s">
        <v>364</v>
      </c>
    </row>
    <row r="162" spans="36:44" ht="13.5">
      <c r="AJ162" s="7">
        <v>42</v>
      </c>
      <c r="AK162" s="7" t="s">
        <v>505</v>
      </c>
      <c r="AL162" s="1" t="s">
        <v>954</v>
      </c>
      <c r="AM162" s="7" t="s">
        <v>957</v>
      </c>
      <c r="AN162" s="7" t="s">
        <v>956</v>
      </c>
      <c r="AO162" s="1" t="s">
        <v>955</v>
      </c>
      <c r="AR162" s="9" t="s">
        <v>364</v>
      </c>
    </row>
    <row r="163" spans="36:44" ht="13.5">
      <c r="AJ163" s="7">
        <v>43</v>
      </c>
      <c r="AK163" s="7" t="s">
        <v>505</v>
      </c>
      <c r="AL163" s="1" t="s">
        <v>630</v>
      </c>
      <c r="AM163" s="7" t="s">
        <v>510</v>
      </c>
      <c r="AN163" s="7" t="s">
        <v>511</v>
      </c>
      <c r="AO163" s="1" t="s">
        <v>906</v>
      </c>
      <c r="AP163" s="1" t="s">
        <v>907</v>
      </c>
      <c r="AR163" s="8" t="s">
        <v>364</v>
      </c>
    </row>
    <row r="164" spans="36:44" ht="13.5">
      <c r="AJ164" s="7">
        <v>44</v>
      </c>
      <c r="AK164" s="7" t="s">
        <v>505</v>
      </c>
      <c r="AL164" s="1" t="s">
        <v>631</v>
      </c>
      <c r="AM164" s="7" t="s">
        <v>512</v>
      </c>
      <c r="AN164" s="7" t="s">
        <v>513</v>
      </c>
      <c r="AO164" s="1" t="s">
        <v>788</v>
      </c>
      <c r="AR164" s="8" t="s">
        <v>364</v>
      </c>
    </row>
    <row r="165" spans="36:44" ht="13.5">
      <c r="AJ165" s="13">
        <v>45</v>
      </c>
      <c r="AK165" s="7" t="s">
        <v>505</v>
      </c>
      <c r="AL165" s="1" t="s">
        <v>632</v>
      </c>
      <c r="AM165" s="7" t="s">
        <v>515</v>
      </c>
      <c r="AN165" s="7" t="s">
        <v>516</v>
      </c>
      <c r="AO165" s="1" t="s">
        <v>909</v>
      </c>
      <c r="AP165" s="1" t="s">
        <v>785</v>
      </c>
      <c r="AR165" s="8" t="s">
        <v>364</v>
      </c>
    </row>
    <row r="166" spans="36:44" ht="13.5">
      <c r="AJ166" s="13">
        <v>46</v>
      </c>
      <c r="AK166" s="7" t="s">
        <v>350</v>
      </c>
      <c r="AL166" s="1" t="s">
        <v>633</v>
      </c>
      <c r="AM166" s="7" t="s">
        <v>344</v>
      </c>
      <c r="AN166" s="7" t="s">
        <v>345</v>
      </c>
      <c r="AO166" s="1" t="s">
        <v>910</v>
      </c>
      <c r="AR166" s="7" t="s">
        <v>752</v>
      </c>
    </row>
    <row r="167" spans="36:44" ht="13.5">
      <c r="AJ167" s="7">
        <v>47</v>
      </c>
      <c r="AK167" s="7" t="s">
        <v>350</v>
      </c>
      <c r="AL167" s="1" t="s">
        <v>634</v>
      </c>
      <c r="AM167" s="14" t="s">
        <v>346</v>
      </c>
      <c r="AN167" s="7" t="s">
        <v>347</v>
      </c>
      <c r="AO167" s="1" t="s">
        <v>904</v>
      </c>
      <c r="AR167" s="8" t="s">
        <v>371</v>
      </c>
    </row>
    <row r="168" spans="36:44" ht="13.5">
      <c r="AJ168" s="7">
        <v>48</v>
      </c>
      <c r="AK168" s="7" t="s">
        <v>350</v>
      </c>
      <c r="AL168" s="1" t="s">
        <v>627</v>
      </c>
      <c r="AM168" s="7" t="s">
        <v>348</v>
      </c>
      <c r="AN168" s="7" t="s">
        <v>349</v>
      </c>
      <c r="AO168" s="1" t="s">
        <v>911</v>
      </c>
      <c r="AR168" s="7" t="s">
        <v>747</v>
      </c>
    </row>
    <row r="169" spans="36:44" ht="13.5">
      <c r="AJ169" s="7">
        <v>49</v>
      </c>
      <c r="AK169" s="13" t="s">
        <v>730</v>
      </c>
      <c r="AL169" s="13" t="s">
        <v>731</v>
      </c>
      <c r="AM169" s="13" t="s">
        <v>733</v>
      </c>
      <c r="AN169" s="13" t="s">
        <v>734</v>
      </c>
      <c r="AO169" s="1" t="s">
        <v>795</v>
      </c>
      <c r="AR169" s="15" t="s">
        <v>753</v>
      </c>
    </row>
    <row r="170" spans="36:44" ht="13.5">
      <c r="AJ170" s="7">
        <v>50</v>
      </c>
      <c r="AK170" s="13" t="s">
        <v>730</v>
      </c>
      <c r="AL170" s="13" t="s">
        <v>833</v>
      </c>
      <c r="AM170" s="13" t="s">
        <v>834</v>
      </c>
      <c r="AN170" s="13" t="s">
        <v>852</v>
      </c>
      <c r="AO170" s="1" t="s">
        <v>912</v>
      </c>
      <c r="AR170" s="15" t="s">
        <v>853</v>
      </c>
    </row>
    <row r="171" spans="36:44" ht="13.5">
      <c r="AJ171" s="1">
        <v>51</v>
      </c>
      <c r="AK171" s="13" t="s">
        <v>730</v>
      </c>
      <c r="AL171" s="13" t="s">
        <v>732</v>
      </c>
      <c r="AM171" s="13" t="s">
        <v>735</v>
      </c>
      <c r="AN171" s="13" t="s">
        <v>736</v>
      </c>
      <c r="AO171" s="1" t="s">
        <v>782</v>
      </c>
      <c r="AR171" s="15" t="s">
        <v>754</v>
      </c>
    </row>
    <row r="172" spans="36:46" ht="13.5">
      <c r="AJ172" s="7">
        <v>1</v>
      </c>
      <c r="AK172" s="7" t="s">
        <v>522</v>
      </c>
      <c r="AM172" s="7" t="s">
        <v>530</v>
      </c>
      <c r="AN172" s="7" t="s">
        <v>531</v>
      </c>
      <c r="AO172" s="1" t="s">
        <v>917</v>
      </c>
      <c r="AP172" s="1" t="s">
        <v>918</v>
      </c>
      <c r="AQ172" s="1" t="s">
        <v>919</v>
      </c>
      <c r="AR172" s="7" t="s">
        <v>764</v>
      </c>
      <c r="AS172" s="8" t="s">
        <v>567</v>
      </c>
      <c r="AT172" s="8"/>
    </row>
    <row r="173" spans="36:46" ht="13.5">
      <c r="AJ173" s="7">
        <v>2</v>
      </c>
      <c r="AK173" s="7" t="s">
        <v>523</v>
      </c>
      <c r="AM173" s="7" t="s">
        <v>532</v>
      </c>
      <c r="AN173" s="7" t="s">
        <v>533</v>
      </c>
      <c r="AO173" s="1" t="s">
        <v>799</v>
      </c>
      <c r="AP173" s="1" t="s">
        <v>800</v>
      </c>
      <c r="AQ173" s="1" t="s">
        <v>920</v>
      </c>
      <c r="AR173" s="7" t="s">
        <v>765</v>
      </c>
      <c r="AS173" s="8" t="s">
        <v>562</v>
      </c>
      <c r="AT173" s="8"/>
    </row>
    <row r="174" spans="36:46" ht="13.5">
      <c r="AJ174" s="7">
        <v>3</v>
      </c>
      <c r="AK174" s="7" t="s">
        <v>524</v>
      </c>
      <c r="AM174" s="7" t="s">
        <v>538</v>
      </c>
      <c r="AN174" s="7" t="s">
        <v>534</v>
      </c>
      <c r="AO174" s="1" t="s">
        <v>921</v>
      </c>
      <c r="AP174" s="1" t="s">
        <v>922</v>
      </c>
      <c r="AR174" s="7" t="s">
        <v>765</v>
      </c>
      <c r="AS174" s="7" t="s">
        <v>769</v>
      </c>
      <c r="AT174" s="7"/>
    </row>
    <row r="175" spans="36:46" ht="40.5">
      <c r="AJ175" s="7">
        <v>4</v>
      </c>
      <c r="AK175" s="7" t="s">
        <v>525</v>
      </c>
      <c r="AM175" s="7" t="s">
        <v>539</v>
      </c>
      <c r="AN175" s="7" t="s">
        <v>550</v>
      </c>
      <c r="AO175" s="1" t="s">
        <v>921</v>
      </c>
      <c r="AP175" s="1" t="s">
        <v>922</v>
      </c>
      <c r="AR175" s="16" t="s">
        <v>952</v>
      </c>
      <c r="AS175" s="8" t="s">
        <v>565</v>
      </c>
      <c r="AT175" s="8"/>
    </row>
    <row r="176" spans="36:46" ht="13.5">
      <c r="AJ176" s="7">
        <v>5</v>
      </c>
      <c r="AK176" s="17" t="s">
        <v>526</v>
      </c>
      <c r="AM176" s="17" t="s">
        <v>540</v>
      </c>
      <c r="AN176" s="17" t="s">
        <v>541</v>
      </c>
      <c r="AO176" s="17" t="s">
        <v>870</v>
      </c>
      <c r="AP176" s="18"/>
      <c r="AR176" s="19" t="s">
        <v>766</v>
      </c>
      <c r="AS176" s="7" t="s">
        <v>755</v>
      </c>
      <c r="AT176" s="7"/>
    </row>
    <row r="177" spans="36:46" ht="13.5">
      <c r="AJ177" s="7">
        <v>6</v>
      </c>
      <c r="AK177" s="7" t="s">
        <v>527</v>
      </c>
      <c r="AM177" s="7" t="s">
        <v>542</v>
      </c>
      <c r="AN177" s="7" t="s">
        <v>543</v>
      </c>
      <c r="AO177" s="1" t="s">
        <v>923</v>
      </c>
      <c r="AR177" s="7" t="s">
        <v>764</v>
      </c>
      <c r="AS177" s="8" t="s">
        <v>566</v>
      </c>
      <c r="AT177" s="8"/>
    </row>
    <row r="178" spans="36:46" ht="40.5">
      <c r="AJ178" s="7">
        <v>7</v>
      </c>
      <c r="AK178" s="7" t="s">
        <v>548</v>
      </c>
      <c r="AM178" s="7" t="s">
        <v>549</v>
      </c>
      <c r="AN178" s="7" t="s">
        <v>551</v>
      </c>
      <c r="AO178" s="1" t="s">
        <v>924</v>
      </c>
      <c r="AR178" s="16" t="s">
        <v>952</v>
      </c>
      <c r="AS178" s="8" t="s">
        <v>564</v>
      </c>
      <c r="AT178" s="8"/>
    </row>
    <row r="179" spans="36:46" ht="13.5">
      <c r="AJ179" s="7">
        <v>8</v>
      </c>
      <c r="AK179" s="7" t="s">
        <v>537</v>
      </c>
      <c r="AM179" s="7" t="s">
        <v>535</v>
      </c>
      <c r="AN179" s="7" t="s">
        <v>536</v>
      </c>
      <c r="AO179" s="1" t="s">
        <v>925</v>
      </c>
      <c r="AP179" s="1" t="s">
        <v>926</v>
      </c>
      <c r="AR179" s="7" t="s">
        <v>766</v>
      </c>
      <c r="AS179" s="8" t="s">
        <v>563</v>
      </c>
      <c r="AT179" s="8"/>
    </row>
    <row r="180" spans="36:46" ht="13.5">
      <c r="AJ180" s="7">
        <v>9</v>
      </c>
      <c r="AK180" s="7" t="s">
        <v>528</v>
      </c>
      <c r="AM180" s="7" t="s">
        <v>547</v>
      </c>
      <c r="AN180" s="7" t="s">
        <v>546</v>
      </c>
      <c r="AO180" s="1" t="s">
        <v>927</v>
      </c>
      <c r="AP180" s="1" t="s">
        <v>928</v>
      </c>
      <c r="AQ180" s="1" t="s">
        <v>929</v>
      </c>
      <c r="AR180" s="7" t="s">
        <v>767</v>
      </c>
      <c r="AS180" s="8" t="s">
        <v>566</v>
      </c>
      <c r="AT180" s="8"/>
    </row>
    <row r="181" spans="36:46" ht="13.5">
      <c r="AJ181" s="7">
        <v>10</v>
      </c>
      <c r="AK181" s="7" t="s">
        <v>552</v>
      </c>
      <c r="AM181" s="7" t="s">
        <v>553</v>
      </c>
      <c r="AN181" s="7" t="s">
        <v>554</v>
      </c>
      <c r="AO181" s="1" t="s">
        <v>930</v>
      </c>
      <c r="AR181" s="7" t="s">
        <v>765</v>
      </c>
      <c r="AS181" s="8" t="s">
        <v>566</v>
      </c>
      <c r="AT181" s="8"/>
    </row>
    <row r="182" spans="36:46" ht="13.5">
      <c r="AJ182" s="7">
        <v>11</v>
      </c>
      <c r="AK182" s="7" t="s">
        <v>529</v>
      </c>
      <c r="AM182" s="7" t="s">
        <v>544</v>
      </c>
      <c r="AN182" s="7" t="s">
        <v>545</v>
      </c>
      <c r="AO182" s="1" t="s">
        <v>930</v>
      </c>
      <c r="AP182" s="7"/>
      <c r="AR182" s="7" t="s">
        <v>768</v>
      </c>
      <c r="AS182" s="8" t="s">
        <v>566</v>
      </c>
      <c r="AT182" s="8"/>
    </row>
  </sheetData>
  <sheetProtection sheet="1" objects="1" scenarios="1" selectLockedCells="1"/>
  <mergeCells count="62">
    <mergeCell ref="B5:K6"/>
    <mergeCell ref="L7:AB8"/>
    <mergeCell ref="S23:AB24"/>
    <mergeCell ref="B11:R12"/>
    <mergeCell ref="S11:AH12"/>
    <mergeCell ref="B9:R10"/>
    <mergeCell ref="S9:AH10"/>
    <mergeCell ref="B23:R24"/>
    <mergeCell ref="B21:R22"/>
    <mergeCell ref="AC7:AH8"/>
    <mergeCell ref="S21:AB22"/>
    <mergeCell ref="B17:AH17"/>
    <mergeCell ref="B47:L48"/>
    <mergeCell ref="M47:W48"/>
    <mergeCell ref="X47:AH48"/>
    <mergeCell ref="S43:AH44"/>
    <mergeCell ref="B43:R44"/>
    <mergeCell ref="B27:R28"/>
    <mergeCell ref="B45:AH46"/>
    <mergeCell ref="B35:L36"/>
    <mergeCell ref="M31:W32"/>
    <mergeCell ref="AC37:AH38"/>
    <mergeCell ref="B3:L4"/>
    <mergeCell ref="X31:AH32"/>
    <mergeCell ref="S27:AH28"/>
    <mergeCell ref="B13:AH14"/>
    <mergeCell ref="B29:AH30"/>
    <mergeCell ref="B25:R26"/>
    <mergeCell ref="B19:L20"/>
    <mergeCell ref="AC5:AH6"/>
    <mergeCell ref="B15:L16"/>
    <mergeCell ref="S25:AH26"/>
    <mergeCell ref="B55:W56"/>
    <mergeCell ref="B7:K8"/>
    <mergeCell ref="M15:W16"/>
    <mergeCell ref="X15:AH16"/>
    <mergeCell ref="L5:AB6"/>
    <mergeCell ref="S41:AH42"/>
    <mergeCell ref="B37:R38"/>
    <mergeCell ref="S37:AB38"/>
    <mergeCell ref="AC21:AH22"/>
    <mergeCell ref="AC23:AH24"/>
    <mergeCell ref="AO4:AQ4"/>
    <mergeCell ref="B39:R40"/>
    <mergeCell ref="S39:AB40"/>
    <mergeCell ref="AC39:AH40"/>
    <mergeCell ref="B41:R42"/>
    <mergeCell ref="X55:AH56"/>
    <mergeCell ref="B31:L32"/>
    <mergeCell ref="B51:L52"/>
    <mergeCell ref="B53:W54"/>
    <mergeCell ref="X53:AH54"/>
    <mergeCell ref="B65:AH66"/>
    <mergeCell ref="B67:AH68"/>
    <mergeCell ref="B57:R58"/>
    <mergeCell ref="S57:AH58"/>
    <mergeCell ref="B59:R60"/>
    <mergeCell ref="S59:AH60"/>
    <mergeCell ref="B61:AH62"/>
    <mergeCell ref="B63:L64"/>
    <mergeCell ref="M63:W64"/>
    <mergeCell ref="X63:AH64"/>
  </mergeCells>
  <conditionalFormatting sqref="B15:AH16 B31:AH32 B47:AH48 B63:AH64 B67">
    <cfRule type="cellIs" priority="25" dxfId="1" operator="between" stopIfTrue="1">
      <formula>0</formula>
      <formula>1</formula>
    </cfRule>
  </conditionalFormatting>
  <dataValidations count="19">
    <dataValidation type="list" allowBlank="1" showInputMessage="1" showErrorMessage="1" sqref="Z39">
      <formula1>IF(AS120="セブンイレブン",AU121:AU135,IF(AS120="ローソン",AU136:AU144,IF(AS120="セイコーマート",AU145:AU158,IF(AS120="サンクス",AU159:AU165,IF(AS120="スパー",AU166:AU168,AU169:AU171)))))</formula1>
    </dataValidation>
    <dataValidation type="list" allowBlank="1" showInputMessage="1" showErrorMessage="1" sqref="Z40">
      <formula1>IF(AS121="セブンイレブン",AU122:AU136,IF(AS121="ローソン",AU137:AU145,IF(AS121="セイコーマート",AU146:AU159,IF(AS121="サンクス",AU160:AU166,IF(AS121="スパー",AU167:AU169,AU171:AU172)))))</formula1>
    </dataValidation>
    <dataValidation type="list" allowBlank="1" showInputMessage="1" showErrorMessage="1" sqref="AA39:AB39">
      <formula1>IF(AU120="セブンイレブン",AV121:AV135,IF(AU120="ローソン",AV136:AV144,IF(AU120="セイコーマート",AV145:AV158,IF(AU120="サンクス",AV159:AV165,IF(AU120="スパー",AV166:AV168,AV169:AV171)))))</formula1>
    </dataValidation>
    <dataValidation type="list" allowBlank="1" showInputMessage="1" showErrorMessage="1" sqref="AA40:AB40">
      <formula1>IF(AU121="セブンイレブン",AV122:AV136,IF(AU121="ローソン",AV137:AV145,IF(AU121="セイコーマート",AV146:AV159,IF(AU121="サンクス",AV160:AV166,IF(AU121="スパー",AV167:AV169,AV171:AV172)))))</formula1>
    </dataValidation>
    <dataValidation type="list" allowBlank="1" showInputMessage="1" showErrorMessage="1" sqref="L7:AB8">
      <formula1>IF(AK3="総合病院",$AL$5:$AL$11,IF(AK3="内科",$AL$12:$AL$26,IF(AK3="外科・整形外科",$AL$27:$AL$31,IF(AK3="脳神経外科・精神科",$AL$32:$AL$35,IF(AK3="眼科・耳鼻科・皮膚科",$AL$36:$AL$44,IF(AK3="泌尿器科",$AL$45:$AL$48,$AL$51:$AL$96))))))</formula1>
    </dataValidation>
    <dataValidation type="list" allowBlank="1" showInputMessage="1" showErrorMessage="1" sqref="S39:V39">
      <formula1>IF(AK120="セブンイレブン",AL121:AL136,IF(AK120="ローソン",AL137:AL145,IF(AK120="セイコーマート",AL146:AL159,IF(AK120="サンクス",AL160:AL165,IF(AK120="スパー",AL166:AL168,AL169:AL171)))))</formula1>
    </dataValidation>
    <dataValidation type="list" allowBlank="1" showInputMessage="1" showErrorMessage="1" sqref="S40:V40">
      <formula1>IF(AK121="セブンイレブン",AL123:AL137,IF(AK121="ローソン",AL138:AL146,IF(AK121="セイコーマート",AL147:AL160,IF(AK121="サンクス",AL161:AL166,IF(AK121="スパー",AL167:AL169,AL171:AL172)))))</formula1>
    </dataValidation>
    <dataValidation type="list" allowBlank="1" showInputMessage="1" showErrorMessage="1" sqref="W39">
      <formula1>IF(AO120="セブンイレブン",AQ121:AQ136,IF(AO120="ローソン",AQ137:AQ145,IF(AO120="セイコーマート",AQ146:AQ159,IF(AO120="サンクス",AQ160:AQ165,IF(AO120="スパー",AQ166:AQ168,AQ169:AQ171)))))</formula1>
    </dataValidation>
    <dataValidation type="list" allowBlank="1" showInputMessage="1" showErrorMessage="1" sqref="W40">
      <formula1>IF(AO121="セブンイレブン",AQ123:AQ137,IF(AO121="ローソン",AQ138:AQ146,IF(AO121="セイコーマート",AQ147:AQ160,IF(AO121="サンクス",AQ161:AQ166,IF(AO121="スパー",AQ167:AQ169,AQ171:AQ172)))))</formula1>
    </dataValidation>
    <dataValidation type="list" allowBlank="1" showInputMessage="1" showErrorMessage="1" sqref="Y39">
      <formula1>IF(AR120="セブンイレブン",AS121:AS135,IF(AR120="ローソン",AS136:AS144,IF(AR120="セイコーマート",AS145:AS158,IF(AR120="サンクス",AS159:AS165,IF(AR120="スパー",AS166:AS168,AS169:AS171)))))</formula1>
    </dataValidation>
    <dataValidation type="list" allowBlank="1" showInputMessage="1" showErrorMessage="1" sqref="X39">
      <formula1>IF(AQ120="セブンイレブン",AR121:AR136,IF(AQ120="ローソン",AR137:AR145,IF(AQ120="セイコーマート",AR146:AR159,IF(AQ120="サンクス",AR160:AR165,IF(AQ120="スパー",AR166:AR168,AR169:AR171)))))</formula1>
    </dataValidation>
    <dataValidation type="list" allowBlank="1" showInputMessage="1" showErrorMessage="1" sqref="Y40">
      <formula1>IF(AR121="セブンイレブン",AS122:AS136,IF(AR121="ローソン",AS137:AS145,IF(AR121="セイコーマート",AS146:AS159,IF(AR121="サンクス",AS160:AS166,IF(AR121="スパー",AS167:AS169,AS171:AS172)))))</formula1>
    </dataValidation>
    <dataValidation type="list" allowBlank="1" showInputMessage="1" showErrorMessage="1" sqref="X40">
      <formula1>IF(AQ121="セブンイレブン",AR123:AR137,IF(AQ121="ローソン",AR138:AR146,IF(AQ121="セイコーマート",AR147:AR160,IF(AQ121="サンクス",AR161:AR166,IF(AQ121="スパー",AR167:AR169,AR171:AR172)))))</formula1>
    </dataValidation>
    <dataValidation type="list" allowBlank="1" showInputMessage="1" showErrorMessage="1" sqref="S23">
      <formula1>IF($AK$97="ツルハドラッグ",$AL$101:$AL$104,IF($AK$97="サッポロドラッグストア",$AL$105:$AL$107,IF($AK$97="ホーマック",$AL$108:$AL$109,IF($AK$97="コープさっぽろ",$AL$110:$AL$112,"TRUE"))))</formula1>
    </dataValidation>
    <dataValidation type="list" allowBlank="1" showInputMessage="1" showErrorMessage="1" sqref="F111">
      <formula1>"ポスフール,ビッグハウ,スーパーアークス,ツルハドラッグ,ホーマック,コープさっぽろ,卸売スーパー"</formula1>
    </dataValidation>
    <dataValidation type="list" allowBlank="1" showInputMessage="1" showErrorMessage="1" sqref="B39:R40">
      <formula1>"セブンイレブン,ローソン,セイコーマート,サンクス,スパー,セラーズ"</formula1>
    </dataValidation>
    <dataValidation type="list" allowBlank="1" showInputMessage="1" showErrorMessage="1" sqref="B23:R24">
      <formula1>"アークス,ツルハドラッグ,サッポロドラッグストア,ホーマック,コープさっぽろ,卸売スーパー,ホクレンショップ,フードD千歳,ラッキー,千歳アウトレットモール・レラ,三井アウトレットモール,ジョイフルエーケー"</formula1>
    </dataValidation>
    <dataValidation type="list" allowBlank="1" showInputMessage="1" showErrorMessage="1" sqref="B7:K8">
      <formula1>"総合病院,内科,外科・整形外科,脳神経外科・精神科,眼科・耳鼻科・皮膚科,泌尿器科,歯科医院"</formula1>
    </dataValidation>
    <dataValidation type="list" allowBlank="1" showInputMessage="1" showErrorMessage="1" sqref="B55:W56">
      <formula1>$AK$172:$AK$182</formula1>
    </dataValidation>
  </dataValidations>
  <hyperlinks>
    <hyperlink ref="AU30" r:id="rId1" display="http://www.chiba.med.or.jp/ichihara/kaku-kikan/18-5.htm"/>
    <hyperlink ref="AU15" r:id="rId2" display="http://www.katoclinic.ne.jp/"/>
    <hyperlink ref="AU13" r:id="rId3" display="http://www.seijinkai-n.com/umegaoka/index.html"/>
    <hyperlink ref="AU12" r:id="rId4" display="http://www.yasuragi-web.com/page001.html"/>
    <hyperlink ref="AU11" r:id="rId5" display="http://ochiaihp.jp/group/koyodai/koyodai.html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</dc:creator>
  <cp:keywords/>
  <dc:description/>
  <cp:lastModifiedBy>townnet</cp:lastModifiedBy>
  <cp:lastPrinted>2010-09-20T03:58:18Z</cp:lastPrinted>
  <dcterms:created xsi:type="dcterms:W3CDTF">2010-08-28T01:30:05Z</dcterms:created>
  <dcterms:modified xsi:type="dcterms:W3CDTF">2010-11-14T05:07:12Z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